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315" windowWidth="9255" windowHeight="7755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<sst xmlns="http://schemas.openxmlformats.org/spreadsheetml/2006/main" count="94" uniqueCount="71">
  <si>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</si>
  <si>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</si>
  <si>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</si>
  <si>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</si>
  <si>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</si>
  <si>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</si>
  <si>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</si>
  <si>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</si>
  <si>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</si>
  <si>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</si>
  <si>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</si>
  <si>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</si>
  <si>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</si>
  <si>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</si>
  <si>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</si>
  <si>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</si>
  <si>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</si>
  <si>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</si>
  <si>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</si>
  <si>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</si>
  <si>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</si>
  <si>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</si>
  <si>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</si>
  <si>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</si>
  <si>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</si>
  <si>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</si>
  <si>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</si>
  <si>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</si>
  <si>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</si>
  <si>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</si>
  <si>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</si>
  <si>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</si>
  <si>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</si>
  <si>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</si>
  <si>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</si>
  <si>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</si>
  <si>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</si>
  <si>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</si>
  <si>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</si>
  <si>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</si>
  <si>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</si>
  <si>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</si>
  <si>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</si>
  <si>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</si>
  <si>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</si>
  <si>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</si>
  <si>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</si>
  <si>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</si>
  <si>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</si>
  <si>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</si>
  <si>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</si>
  <si>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</si>
  <si>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</si>
  <si>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</si>
  <si>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</si>
  <si>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</si>
  <si>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</si>
  <si>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</si>
  <si>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</si>
  <si>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</si>
  <si>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</si>
  <si>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</si>
  <si>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</si>
  <si>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</si>
  <si>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</si>
  <si>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</si>
  <si>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</si>
  <si>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</si>
  <si>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</si>
  <si>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</si>
  <si>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10</t>
    </r>
    <r>
      <rPr>
        <sz val="14"/>
        <rFont val="ＭＳ Ｐゴシック"/>
        <family val="3"/>
      </rPr>
      <t>～</t>
    </r>
    <r>
      <rPr>
        <sz val="14"/>
        <rFont val="Arial Black"/>
        <family val="2"/>
      </rPr>
      <t>12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</si>
</sst>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3" fontId="9" fillId="0" borderId="14" xfId="0" applyNumberFormat="1" applyFont="1" applyFill="1" applyBorder="1" applyAlignment="1" applyProtection="1">
      <alignment vertical="center" shrinkToFit="1"/>
      <protection locked="0"/>
    </xf>
    <xf numFmtId="3" fontId="9" fillId="0" borderId="15" xfId="0" applyNumberFormat="1" applyFont="1" applyFill="1" applyBorder="1" applyAlignment="1" applyProtection="1">
      <alignment vertical="center" shrinkToFit="1"/>
      <protection locked="0"/>
    </xf>
    <xf numFmtId="3" fontId="9" fillId="33" borderId="13" xfId="0" applyNumberFormat="1" applyFont="1" applyFill="1" applyBorder="1" applyAlignment="1" applyProtection="1">
      <alignment vertical="center" shrinkToFit="1"/>
      <protection/>
    </xf>
    <xf numFmtId="3" fontId="9" fillId="33" borderId="13" xfId="0" applyNumberFormat="1" applyFont="1" applyFill="1" applyBorder="1" applyAlignment="1">
      <alignment vertical="center" shrinkToFit="1"/>
    </xf>
    <xf numFmtId="3" fontId="9" fillId="0" borderId="17" xfId="0" applyNumberFormat="1" applyFont="1" applyBorder="1" applyAlignment="1" applyProtection="1">
      <alignment vertical="center" shrinkToFit="1"/>
      <protection locked="0"/>
    </xf>
    <xf numFmtId="3" fontId="9" fillId="0" borderId="18" xfId="0" applyNumberFormat="1" applyFont="1" applyBorder="1" applyAlignment="1" applyProtection="1">
      <alignment vertical="center" shrinkToFit="1"/>
      <protection locked="0"/>
    </xf>
    <xf numFmtId="3" fontId="9" fillId="33" borderId="16" xfId="0" applyNumberFormat="1" applyFont="1" applyFill="1" applyBorder="1" applyAlignment="1">
      <alignment vertical="center" shrinkToFit="1"/>
    </xf>
    <xf numFmtId="3" fontId="9" fillId="33" borderId="14" xfId="0" applyNumberFormat="1" applyFont="1" applyFill="1" applyBorder="1" applyAlignment="1">
      <alignment vertical="center" shrinkToFit="1"/>
    </xf>
    <xf numFmtId="3" fontId="9" fillId="33" borderId="15" xfId="0" applyNumberFormat="1" applyFont="1" applyFill="1" applyBorder="1" applyAlignment="1">
      <alignment vertical="center" shrinkToFit="1"/>
    </xf>
    <xf numFmtId="3" fontId="9" fillId="0" borderId="20" xfId="0" applyNumberFormat="1" applyFont="1" applyBorder="1" applyAlignment="1" applyProtection="1">
      <alignment vertical="center" shrinkToFit="1"/>
      <protection locked="0"/>
    </xf>
    <xf numFmtId="3" fontId="9" fillId="0" borderId="21" xfId="0" applyNumberFormat="1" applyFont="1" applyBorder="1" applyAlignment="1" applyProtection="1">
      <alignment vertical="center" shrinkToFit="1"/>
      <protection locked="0"/>
    </xf>
    <xf numFmtId="3" fontId="9" fillId="33" borderId="19" xfId="0" applyNumberFormat="1" applyFont="1" applyFill="1" applyBorder="1" applyAlignment="1">
      <alignment vertical="center" shrinkToFit="1"/>
    </xf>
    <xf numFmtId="3" fontId="9" fillId="0" borderId="23" xfId="0" applyNumberFormat="1" applyFont="1" applyBorder="1" applyAlignment="1" applyProtection="1">
      <alignment vertical="center" shrinkToFit="1"/>
      <protection locked="0"/>
    </xf>
    <xf numFmtId="3" fontId="9" fillId="0" borderId="24" xfId="0" applyNumberFormat="1" applyFont="1" applyBorder="1" applyAlignment="1" applyProtection="1">
      <alignment vertical="center" shrinkToFit="1"/>
      <protection locked="0"/>
    </xf>
    <xf numFmtId="3" fontId="9" fillId="33" borderId="22" xfId="0" applyNumberFormat="1" applyFont="1" applyFill="1" applyBorder="1" applyAlignment="1">
      <alignment vertical="center" shrinkToFit="1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distributed" textRotation="255"/>
      <protection/>
    </xf>
    <xf numFmtId="0" fontId="12" fillId="33" borderId="43" xfId="0" applyFont="1" applyFill="1" applyBorder="1" applyAlignment="1" applyProtection="1">
      <alignment horizontal="center" vertical="distributed" textRotation="255"/>
      <protection/>
    </xf>
    <xf numFmtId="0" fontId="12" fillId="33" borderId="44" xfId="0" applyFont="1" applyFill="1" applyBorder="1" applyAlignment="1" applyProtection="1">
      <alignment horizontal="center" vertical="distributed" textRotation="255"/>
      <protection/>
    </xf>
    <xf numFmtId="0" fontId="12" fillId="33" borderId="42" xfId="0" applyFont="1" applyFill="1" applyBorder="1" applyAlignment="1">
      <alignment horizontal="center" vertical="distributed" textRotation="255"/>
    </xf>
    <xf numFmtId="0" fontId="12" fillId="33" borderId="43" xfId="0" applyFont="1" applyFill="1" applyBorder="1" applyAlignment="1">
      <alignment horizontal="center" vertical="distributed" textRotation="255"/>
    </xf>
    <xf numFmtId="0" fontId="12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55" zoomScaleNormal="55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67" t="s">
        <v>59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3:5" ht="25.5" customHeight="1" thickBot="1">
      <c r="C5" s="64" t="s">
        <v>70</v>
      </c>
      <c r="D5" s="65"/>
      <c r="E5" s="66"/>
    </row>
    <row r="6" ht="9.75" customHeight="1" thickBot="1"/>
    <row r="7" spans="3:25" ht="17.25" customHeight="1">
      <c r="C7" s="54" t="s">
        <v>68</v>
      </c>
      <c r="D7" s="55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2" customFormat="1" ht="17.25" customHeight="1">
      <c r="C8" s="56"/>
      <c r="D8" s="57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25" t="s">
        <v>0</v>
      </c>
      <c r="D9" s="30" t="s">
        <v>0</v>
      </c>
      <c r="E9" s="34">
        <v>79766</v>
      </c>
      <c r="F9" s="35">
        <v>0</v>
      </c>
      <c r="G9" s="36">
        <f>SUM(E9:F9)</f>
        <v>79766</v>
      </c>
      <c r="H9" s="34">
        <v>13590</v>
      </c>
      <c r="I9" s="35">
        <v>2585</v>
      </c>
      <c r="J9" s="37">
        <f>SUM(H9:I9)</f>
        <v>16175</v>
      </c>
      <c r="K9" s="34">
        <v>5031</v>
      </c>
      <c r="L9" s="35">
        <v>0</v>
      </c>
      <c r="M9" s="37">
        <f aca="true" t="shared" si="0" ref="M9:M61">SUM(K9:L9)</f>
        <v>5031</v>
      </c>
      <c r="N9" s="34">
        <v>7225</v>
      </c>
      <c r="O9" s="35">
        <v>11566</v>
      </c>
      <c r="P9" s="37">
        <f aca="true" t="shared" si="1" ref="P9:P61">SUM(N9:O9)</f>
        <v>18791</v>
      </c>
      <c r="Q9" s="34">
        <v>0</v>
      </c>
      <c r="R9" s="35">
        <v>0</v>
      </c>
      <c r="S9" s="37">
        <f aca="true" t="shared" si="2" ref="S9:S61">SUM(Q9:R9)</f>
        <v>0</v>
      </c>
      <c r="T9" s="34">
        <v>0</v>
      </c>
      <c r="U9" s="35">
        <v>0</v>
      </c>
      <c r="V9" s="13">
        <f>SUM(T9:U9)</f>
        <v>0</v>
      </c>
      <c r="W9" s="14">
        <f>E9+H9+K9+N9+Q9+T9</f>
        <v>105612</v>
      </c>
      <c r="X9" s="15">
        <f>F9+I9+L9+O9+R9+U9</f>
        <v>14151</v>
      </c>
      <c r="Y9" s="13">
        <f>SUM(W9:X9)</f>
        <v>119763</v>
      </c>
      <c r="AA9" s="9"/>
      <c r="AB9" s="9"/>
    </row>
    <row r="10" spans="3:28" s="7" customFormat="1" ht="15" customHeight="1">
      <c r="C10" s="61" t="s">
        <v>61</v>
      </c>
      <c r="D10" s="27" t="s">
        <v>13</v>
      </c>
      <c r="E10" s="38">
        <v>30224</v>
      </c>
      <c r="F10" s="39">
        <v>0</v>
      </c>
      <c r="G10" s="40">
        <f aca="true" t="shared" si="3" ref="G10:G61">SUM(E10:F10)</f>
        <v>30224</v>
      </c>
      <c r="H10" s="38">
        <v>2332</v>
      </c>
      <c r="I10" s="39">
        <v>40</v>
      </c>
      <c r="J10" s="40">
        <f aca="true" t="shared" si="4" ref="J10:J54">SUM(H10:I10)</f>
        <v>2372</v>
      </c>
      <c r="K10" s="38">
        <v>470</v>
      </c>
      <c r="L10" s="39">
        <v>0</v>
      </c>
      <c r="M10" s="40">
        <f t="shared" si="0"/>
        <v>470</v>
      </c>
      <c r="N10" s="38">
        <v>2689</v>
      </c>
      <c r="O10" s="39">
        <v>0</v>
      </c>
      <c r="P10" s="40">
        <f t="shared" si="1"/>
        <v>2689</v>
      </c>
      <c r="Q10" s="38">
        <v>0</v>
      </c>
      <c r="R10" s="39">
        <v>0</v>
      </c>
      <c r="S10" s="40">
        <f t="shared" si="2"/>
        <v>0</v>
      </c>
      <c r="T10" s="38">
        <v>0</v>
      </c>
      <c r="U10" s="39">
        <v>0</v>
      </c>
      <c r="V10" s="16">
        <f aca="true" t="shared" si="5" ref="V10:V63">SUM(T10:U10)</f>
        <v>0</v>
      </c>
      <c r="W10" s="17">
        <f aca="true" t="shared" si="6" ref="W10:W61">E10+H10+K10+N10+Q10+T10</f>
        <v>35715</v>
      </c>
      <c r="X10" s="18">
        <f aca="true" t="shared" si="7" ref="X10:X62">F10+I10+L10+O10+R10+U10</f>
        <v>40</v>
      </c>
      <c r="Y10" s="16">
        <f aca="true" t="shared" si="8" ref="Y10:Y62">SUM(W10:X10)</f>
        <v>35755</v>
      </c>
      <c r="AA10" s="9"/>
      <c r="AB10" s="9"/>
    </row>
    <row r="11" spans="3:28" s="7" customFormat="1" ht="15" customHeight="1">
      <c r="C11" s="62"/>
      <c r="D11" s="27" t="s">
        <v>14</v>
      </c>
      <c r="E11" s="38">
        <v>31196</v>
      </c>
      <c r="F11" s="39">
        <v>42</v>
      </c>
      <c r="G11" s="40">
        <f t="shared" si="3"/>
        <v>31238</v>
      </c>
      <c r="H11" s="38">
        <v>4113</v>
      </c>
      <c r="I11" s="39">
        <v>525</v>
      </c>
      <c r="J11" s="40">
        <f t="shared" si="4"/>
        <v>4638</v>
      </c>
      <c r="K11" s="38">
        <v>7209</v>
      </c>
      <c r="L11" s="39">
        <v>0</v>
      </c>
      <c r="M11" s="40">
        <f t="shared" si="0"/>
        <v>7209</v>
      </c>
      <c r="N11" s="38">
        <v>347</v>
      </c>
      <c r="O11" s="39">
        <v>256</v>
      </c>
      <c r="P11" s="40">
        <f t="shared" si="1"/>
        <v>603</v>
      </c>
      <c r="Q11" s="38">
        <v>0</v>
      </c>
      <c r="R11" s="39">
        <v>0</v>
      </c>
      <c r="S11" s="40">
        <f t="shared" si="2"/>
        <v>0</v>
      </c>
      <c r="T11" s="38">
        <v>0</v>
      </c>
      <c r="U11" s="39">
        <v>0</v>
      </c>
      <c r="V11" s="16">
        <f t="shared" si="5"/>
        <v>0</v>
      </c>
      <c r="W11" s="17">
        <f t="shared" si="6"/>
        <v>42865</v>
      </c>
      <c r="X11" s="18">
        <f t="shared" si="7"/>
        <v>823</v>
      </c>
      <c r="Y11" s="16">
        <f t="shared" si="8"/>
        <v>43688</v>
      </c>
      <c r="AA11" s="9"/>
      <c r="AB11" s="9"/>
    </row>
    <row r="12" spans="3:28" s="7" customFormat="1" ht="15" customHeight="1">
      <c r="C12" s="62"/>
      <c r="D12" s="27" t="s">
        <v>15</v>
      </c>
      <c r="E12" s="38">
        <v>53698</v>
      </c>
      <c r="F12" s="39">
        <v>361</v>
      </c>
      <c r="G12" s="40">
        <f t="shared" si="3"/>
        <v>54059</v>
      </c>
      <c r="H12" s="38">
        <v>4241</v>
      </c>
      <c r="I12" s="39">
        <v>7475</v>
      </c>
      <c r="J12" s="40">
        <f t="shared" si="4"/>
        <v>11716</v>
      </c>
      <c r="K12" s="38">
        <v>60</v>
      </c>
      <c r="L12" s="39">
        <v>0</v>
      </c>
      <c r="M12" s="40">
        <f t="shared" si="0"/>
        <v>60</v>
      </c>
      <c r="N12" s="38">
        <v>495</v>
      </c>
      <c r="O12" s="39">
        <v>6584</v>
      </c>
      <c r="P12" s="40">
        <f t="shared" si="1"/>
        <v>7079</v>
      </c>
      <c r="Q12" s="38">
        <v>0</v>
      </c>
      <c r="R12" s="39">
        <v>0</v>
      </c>
      <c r="S12" s="40">
        <f t="shared" si="2"/>
        <v>0</v>
      </c>
      <c r="T12" s="38">
        <v>0</v>
      </c>
      <c r="U12" s="39">
        <v>0</v>
      </c>
      <c r="V12" s="16">
        <f t="shared" si="5"/>
        <v>0</v>
      </c>
      <c r="W12" s="17">
        <f t="shared" si="6"/>
        <v>58494</v>
      </c>
      <c r="X12" s="18">
        <f t="shared" si="7"/>
        <v>14420</v>
      </c>
      <c r="Y12" s="16">
        <f t="shared" si="8"/>
        <v>72914</v>
      </c>
      <c r="AA12" s="9"/>
      <c r="AB12" s="9"/>
    </row>
    <row r="13" spans="3:28" s="7" customFormat="1" ht="15" customHeight="1">
      <c r="C13" s="62"/>
      <c r="D13" s="27" t="s">
        <v>16</v>
      </c>
      <c r="E13" s="38">
        <v>19277</v>
      </c>
      <c r="F13" s="39">
        <v>0</v>
      </c>
      <c r="G13" s="40">
        <f t="shared" si="3"/>
        <v>19277</v>
      </c>
      <c r="H13" s="38">
        <v>1576</v>
      </c>
      <c r="I13" s="39">
        <v>14</v>
      </c>
      <c r="J13" s="40">
        <f t="shared" si="4"/>
        <v>1590</v>
      </c>
      <c r="K13" s="38">
        <v>1165</v>
      </c>
      <c r="L13" s="39">
        <v>1502</v>
      </c>
      <c r="M13" s="40">
        <f t="shared" si="0"/>
        <v>2667</v>
      </c>
      <c r="N13" s="38">
        <v>358</v>
      </c>
      <c r="O13" s="39">
        <v>897</v>
      </c>
      <c r="P13" s="40">
        <f t="shared" si="1"/>
        <v>1255</v>
      </c>
      <c r="Q13" s="38">
        <v>0</v>
      </c>
      <c r="R13" s="39">
        <v>0</v>
      </c>
      <c r="S13" s="40">
        <f t="shared" si="2"/>
        <v>0</v>
      </c>
      <c r="T13" s="38">
        <v>0</v>
      </c>
      <c r="U13" s="39">
        <v>0</v>
      </c>
      <c r="V13" s="16">
        <f t="shared" si="5"/>
        <v>0</v>
      </c>
      <c r="W13" s="17">
        <f t="shared" si="6"/>
        <v>22376</v>
      </c>
      <c r="X13" s="18">
        <f t="shared" si="7"/>
        <v>2413</v>
      </c>
      <c r="Y13" s="16">
        <f t="shared" si="8"/>
        <v>24789</v>
      </c>
      <c r="AA13" s="9"/>
      <c r="AB13" s="9"/>
    </row>
    <row r="14" spans="3:28" s="7" customFormat="1" ht="15" customHeight="1">
      <c r="C14" s="62"/>
      <c r="D14" s="27" t="s">
        <v>60</v>
      </c>
      <c r="E14" s="38">
        <v>22821</v>
      </c>
      <c r="F14" s="39">
        <v>0</v>
      </c>
      <c r="G14" s="40">
        <f t="shared" si="3"/>
        <v>22821</v>
      </c>
      <c r="H14" s="38">
        <v>3357</v>
      </c>
      <c r="I14" s="39">
        <v>267</v>
      </c>
      <c r="J14" s="40">
        <f t="shared" si="4"/>
        <v>3624</v>
      </c>
      <c r="K14" s="38">
        <v>438</v>
      </c>
      <c r="L14" s="39">
        <v>110</v>
      </c>
      <c r="M14" s="40">
        <f t="shared" si="0"/>
        <v>548</v>
      </c>
      <c r="N14" s="38">
        <v>116</v>
      </c>
      <c r="O14" s="39">
        <v>656</v>
      </c>
      <c r="P14" s="40">
        <f t="shared" si="1"/>
        <v>772</v>
      </c>
      <c r="Q14" s="38">
        <v>0</v>
      </c>
      <c r="R14" s="39">
        <v>0</v>
      </c>
      <c r="S14" s="40">
        <f t="shared" si="2"/>
        <v>0</v>
      </c>
      <c r="T14" s="38">
        <v>0</v>
      </c>
      <c r="U14" s="39">
        <v>0</v>
      </c>
      <c r="V14" s="16">
        <f t="shared" si="5"/>
        <v>0</v>
      </c>
      <c r="W14" s="17">
        <f t="shared" si="6"/>
        <v>26732</v>
      </c>
      <c r="X14" s="18">
        <f t="shared" si="7"/>
        <v>1033</v>
      </c>
      <c r="Y14" s="16">
        <f t="shared" si="8"/>
        <v>27765</v>
      </c>
      <c r="AA14" s="9"/>
      <c r="AB14" s="9"/>
    </row>
    <row r="15" spans="3:28" s="7" customFormat="1" ht="15" customHeight="1">
      <c r="C15" s="62"/>
      <c r="D15" s="27" t="s">
        <v>17</v>
      </c>
      <c r="E15" s="38">
        <v>41390</v>
      </c>
      <c r="F15" s="39">
        <v>248</v>
      </c>
      <c r="G15" s="40">
        <f t="shared" si="3"/>
        <v>41638</v>
      </c>
      <c r="H15" s="38">
        <v>9174</v>
      </c>
      <c r="I15" s="39">
        <v>2185</v>
      </c>
      <c r="J15" s="40">
        <f t="shared" si="4"/>
        <v>11359</v>
      </c>
      <c r="K15" s="38">
        <v>238</v>
      </c>
      <c r="L15" s="39">
        <v>415</v>
      </c>
      <c r="M15" s="40">
        <f t="shared" si="0"/>
        <v>653</v>
      </c>
      <c r="N15" s="38">
        <v>209</v>
      </c>
      <c r="O15" s="39">
        <v>1573</v>
      </c>
      <c r="P15" s="40">
        <f t="shared" si="1"/>
        <v>1782</v>
      </c>
      <c r="Q15" s="38">
        <v>0</v>
      </c>
      <c r="R15" s="39">
        <v>0</v>
      </c>
      <c r="S15" s="40">
        <f t="shared" si="2"/>
        <v>0</v>
      </c>
      <c r="T15" s="38">
        <v>0</v>
      </c>
      <c r="U15" s="39">
        <v>0</v>
      </c>
      <c r="V15" s="16">
        <f t="shared" si="5"/>
        <v>0</v>
      </c>
      <c r="W15" s="17">
        <f t="shared" si="6"/>
        <v>51011</v>
      </c>
      <c r="X15" s="18">
        <f t="shared" si="7"/>
        <v>4421</v>
      </c>
      <c r="Y15" s="16">
        <f t="shared" si="8"/>
        <v>55432</v>
      </c>
      <c r="AA15" s="9"/>
      <c r="AB15" s="9"/>
    </row>
    <row r="16" spans="3:28" s="7" customFormat="1" ht="15" customHeight="1">
      <c r="C16" s="63"/>
      <c r="D16" s="26" t="s">
        <v>18</v>
      </c>
      <c r="E16" s="41">
        <f>SUM(E10:E15)</f>
        <v>198606</v>
      </c>
      <c r="F16" s="42">
        <f>SUM(F10:F15)</f>
        <v>651</v>
      </c>
      <c r="G16" s="37">
        <f t="shared" si="3"/>
        <v>199257</v>
      </c>
      <c r="H16" s="41">
        <f>SUM(H10:H15)</f>
        <v>24793</v>
      </c>
      <c r="I16" s="42">
        <f>SUM(I10:I15)</f>
        <v>10506</v>
      </c>
      <c r="J16" s="37">
        <f t="shared" si="4"/>
        <v>35299</v>
      </c>
      <c r="K16" s="41">
        <f>SUM(K10:K15)</f>
        <v>9580</v>
      </c>
      <c r="L16" s="42">
        <f>SUM(L10:L15)</f>
        <v>2027</v>
      </c>
      <c r="M16" s="37">
        <f t="shared" si="0"/>
        <v>11607</v>
      </c>
      <c r="N16" s="41">
        <f>SUM(N10:N15)</f>
        <v>4214</v>
      </c>
      <c r="O16" s="42">
        <f>SUM(O10:O15)</f>
        <v>9966</v>
      </c>
      <c r="P16" s="37">
        <f t="shared" si="1"/>
        <v>14180</v>
      </c>
      <c r="Q16" s="41">
        <f>SUM(Q10:Q15)</f>
        <v>0</v>
      </c>
      <c r="R16" s="42">
        <f>SUM(R10:R15)</f>
        <v>0</v>
      </c>
      <c r="S16" s="37">
        <f t="shared" si="2"/>
        <v>0</v>
      </c>
      <c r="T16" s="41">
        <f>SUM(T10:T15)</f>
        <v>0</v>
      </c>
      <c r="U16" s="42">
        <f>SUM(U10:U15)</f>
        <v>0</v>
      </c>
      <c r="V16" s="13">
        <f t="shared" si="5"/>
        <v>0</v>
      </c>
      <c r="W16" s="14">
        <f t="shared" si="6"/>
        <v>237193</v>
      </c>
      <c r="X16" s="15">
        <f t="shared" si="7"/>
        <v>23150</v>
      </c>
      <c r="Y16" s="13">
        <f t="shared" si="8"/>
        <v>260343</v>
      </c>
      <c r="AA16" s="9"/>
      <c r="AB16" s="9"/>
    </row>
    <row r="17" spans="3:28" s="7" customFormat="1" ht="15" customHeight="1">
      <c r="C17" s="58" t="s">
        <v>62</v>
      </c>
      <c r="D17" s="27" t="s">
        <v>19</v>
      </c>
      <c r="E17" s="38">
        <v>58812</v>
      </c>
      <c r="F17" s="39">
        <v>0</v>
      </c>
      <c r="G17" s="40">
        <f t="shared" si="3"/>
        <v>58812</v>
      </c>
      <c r="H17" s="38">
        <v>8080</v>
      </c>
      <c r="I17" s="39">
        <v>9262</v>
      </c>
      <c r="J17" s="40">
        <f t="shared" si="4"/>
        <v>17342</v>
      </c>
      <c r="K17" s="38">
        <v>0</v>
      </c>
      <c r="L17" s="39">
        <v>189</v>
      </c>
      <c r="M17" s="40">
        <f t="shared" si="0"/>
        <v>189</v>
      </c>
      <c r="N17" s="38">
        <v>345</v>
      </c>
      <c r="O17" s="39">
        <v>3533</v>
      </c>
      <c r="P17" s="40">
        <f t="shared" si="1"/>
        <v>3878</v>
      </c>
      <c r="Q17" s="38">
        <v>10255</v>
      </c>
      <c r="R17" s="39">
        <v>49759</v>
      </c>
      <c r="S17" s="40">
        <f t="shared" si="2"/>
        <v>60014</v>
      </c>
      <c r="T17" s="38">
        <v>0</v>
      </c>
      <c r="U17" s="39">
        <v>0</v>
      </c>
      <c r="V17" s="16">
        <f t="shared" si="5"/>
        <v>0</v>
      </c>
      <c r="W17" s="17">
        <f t="shared" si="6"/>
        <v>77492</v>
      </c>
      <c r="X17" s="18">
        <f t="shared" si="7"/>
        <v>62743</v>
      </c>
      <c r="Y17" s="16">
        <f t="shared" si="8"/>
        <v>140235</v>
      </c>
      <c r="AA17" s="9"/>
      <c r="AB17" s="9"/>
    </row>
    <row r="18" spans="3:28" s="7" customFormat="1" ht="15" customHeight="1">
      <c r="C18" s="59"/>
      <c r="D18" s="27" t="s">
        <v>20</v>
      </c>
      <c r="E18" s="38">
        <v>25004</v>
      </c>
      <c r="F18" s="39">
        <v>0</v>
      </c>
      <c r="G18" s="40">
        <f t="shared" si="3"/>
        <v>25004</v>
      </c>
      <c r="H18" s="38">
        <v>7521</v>
      </c>
      <c r="I18" s="39">
        <v>4093</v>
      </c>
      <c r="J18" s="40">
        <f t="shared" si="4"/>
        <v>11614</v>
      </c>
      <c r="K18" s="38">
        <v>0</v>
      </c>
      <c r="L18" s="39">
        <v>40</v>
      </c>
      <c r="M18" s="40">
        <f t="shared" si="0"/>
        <v>40</v>
      </c>
      <c r="N18" s="38">
        <v>46</v>
      </c>
      <c r="O18" s="39">
        <v>1095</v>
      </c>
      <c r="P18" s="40">
        <f t="shared" si="1"/>
        <v>1141</v>
      </c>
      <c r="Q18" s="38">
        <v>0</v>
      </c>
      <c r="R18" s="39">
        <v>243</v>
      </c>
      <c r="S18" s="40">
        <f t="shared" si="2"/>
        <v>243</v>
      </c>
      <c r="T18" s="38">
        <v>0</v>
      </c>
      <c r="U18" s="39">
        <v>0</v>
      </c>
      <c r="V18" s="16">
        <f t="shared" si="5"/>
        <v>0</v>
      </c>
      <c r="W18" s="17">
        <f t="shared" si="6"/>
        <v>32571</v>
      </c>
      <c r="X18" s="18">
        <f t="shared" si="7"/>
        <v>5471</v>
      </c>
      <c r="Y18" s="16">
        <f t="shared" si="8"/>
        <v>38042</v>
      </c>
      <c r="AA18" s="9"/>
      <c r="AB18" s="9"/>
    </row>
    <row r="19" spans="3:28" s="7" customFormat="1" ht="15" customHeight="1">
      <c r="C19" s="59"/>
      <c r="D19" s="27" t="s">
        <v>21</v>
      </c>
      <c r="E19" s="38">
        <v>37822</v>
      </c>
      <c r="F19" s="39">
        <v>0</v>
      </c>
      <c r="G19" s="40">
        <f t="shared" si="3"/>
        <v>37822</v>
      </c>
      <c r="H19" s="38">
        <v>2556</v>
      </c>
      <c r="I19" s="39">
        <v>8454</v>
      </c>
      <c r="J19" s="40">
        <f t="shared" si="4"/>
        <v>11010</v>
      </c>
      <c r="K19" s="38">
        <v>30</v>
      </c>
      <c r="L19" s="39">
        <v>1379</v>
      </c>
      <c r="M19" s="40">
        <f t="shared" si="0"/>
        <v>1409</v>
      </c>
      <c r="N19" s="38">
        <v>90</v>
      </c>
      <c r="O19" s="39">
        <v>1900</v>
      </c>
      <c r="P19" s="40">
        <f t="shared" si="1"/>
        <v>1990</v>
      </c>
      <c r="Q19" s="38">
        <v>0</v>
      </c>
      <c r="R19" s="39">
        <v>0</v>
      </c>
      <c r="S19" s="40">
        <f t="shared" si="2"/>
        <v>0</v>
      </c>
      <c r="T19" s="38">
        <v>0</v>
      </c>
      <c r="U19" s="39">
        <v>0</v>
      </c>
      <c r="V19" s="16">
        <f t="shared" si="5"/>
        <v>0</v>
      </c>
      <c r="W19" s="17">
        <f t="shared" si="6"/>
        <v>40498</v>
      </c>
      <c r="X19" s="18">
        <f t="shared" si="7"/>
        <v>11733</v>
      </c>
      <c r="Y19" s="16">
        <f t="shared" si="8"/>
        <v>52231</v>
      </c>
      <c r="AA19" s="9"/>
      <c r="AB19" s="9"/>
    </row>
    <row r="20" spans="3:28" s="7" customFormat="1" ht="15" customHeight="1">
      <c r="C20" s="59"/>
      <c r="D20" s="27" t="s">
        <v>22</v>
      </c>
      <c r="E20" s="38">
        <v>115887</v>
      </c>
      <c r="F20" s="39">
        <v>0</v>
      </c>
      <c r="G20" s="40">
        <f t="shared" si="3"/>
        <v>115887</v>
      </c>
      <c r="H20" s="38">
        <v>6800</v>
      </c>
      <c r="I20" s="39">
        <v>5815</v>
      </c>
      <c r="J20" s="40">
        <f t="shared" si="4"/>
        <v>12615</v>
      </c>
      <c r="K20" s="38">
        <v>177</v>
      </c>
      <c r="L20" s="39">
        <v>2010</v>
      </c>
      <c r="M20" s="40">
        <f t="shared" si="0"/>
        <v>2187</v>
      </c>
      <c r="N20" s="38">
        <v>222</v>
      </c>
      <c r="O20" s="39">
        <v>5222</v>
      </c>
      <c r="P20" s="40">
        <f t="shared" si="1"/>
        <v>5444</v>
      </c>
      <c r="Q20" s="38">
        <v>0</v>
      </c>
      <c r="R20" s="39">
        <v>0</v>
      </c>
      <c r="S20" s="40">
        <f t="shared" si="2"/>
        <v>0</v>
      </c>
      <c r="T20" s="38">
        <v>0</v>
      </c>
      <c r="U20" s="39">
        <v>0</v>
      </c>
      <c r="V20" s="16">
        <f t="shared" si="5"/>
        <v>0</v>
      </c>
      <c r="W20" s="17">
        <f t="shared" si="6"/>
        <v>123086</v>
      </c>
      <c r="X20" s="18">
        <f t="shared" si="7"/>
        <v>13047</v>
      </c>
      <c r="Y20" s="16">
        <f t="shared" si="8"/>
        <v>136133</v>
      </c>
      <c r="AA20" s="9"/>
      <c r="AB20" s="9"/>
    </row>
    <row r="21" spans="3:28" s="7" customFormat="1" ht="15" customHeight="1">
      <c r="C21" s="59"/>
      <c r="D21" s="27" t="s">
        <v>24</v>
      </c>
      <c r="E21" s="38">
        <v>94347</v>
      </c>
      <c r="F21" s="39">
        <v>0</v>
      </c>
      <c r="G21" s="40">
        <f t="shared" si="3"/>
        <v>94347</v>
      </c>
      <c r="H21" s="38">
        <v>10411</v>
      </c>
      <c r="I21" s="39">
        <v>14258</v>
      </c>
      <c r="J21" s="40">
        <f t="shared" si="4"/>
        <v>24669</v>
      </c>
      <c r="K21" s="38">
        <v>9673</v>
      </c>
      <c r="L21" s="39">
        <v>4369</v>
      </c>
      <c r="M21" s="40">
        <f t="shared" si="0"/>
        <v>14042</v>
      </c>
      <c r="N21" s="38">
        <v>981</v>
      </c>
      <c r="O21" s="39">
        <v>11682</v>
      </c>
      <c r="P21" s="40">
        <f t="shared" si="1"/>
        <v>12663</v>
      </c>
      <c r="Q21" s="38">
        <v>14964</v>
      </c>
      <c r="R21" s="39">
        <v>25693</v>
      </c>
      <c r="S21" s="40">
        <f t="shared" si="2"/>
        <v>40657</v>
      </c>
      <c r="T21" s="38">
        <v>163399</v>
      </c>
      <c r="U21" s="39">
        <v>122092</v>
      </c>
      <c r="V21" s="16">
        <f t="shared" si="5"/>
        <v>285491</v>
      </c>
      <c r="W21" s="17">
        <f t="shared" si="6"/>
        <v>293775</v>
      </c>
      <c r="X21" s="18">
        <f t="shared" si="7"/>
        <v>178094</v>
      </c>
      <c r="Y21" s="16">
        <f t="shared" si="8"/>
        <v>471869</v>
      </c>
      <c r="AA21" s="9"/>
      <c r="AB21" s="9"/>
    </row>
    <row r="22" spans="3:28" s="7" customFormat="1" ht="15" customHeight="1">
      <c r="C22" s="59"/>
      <c r="D22" s="27" t="s">
        <v>23</v>
      </c>
      <c r="E22" s="38">
        <v>212959</v>
      </c>
      <c r="F22" s="39">
        <v>0</v>
      </c>
      <c r="G22" s="40">
        <f t="shared" si="3"/>
        <v>212959</v>
      </c>
      <c r="H22" s="38">
        <v>15598</v>
      </c>
      <c r="I22" s="39">
        <v>61739</v>
      </c>
      <c r="J22" s="40">
        <f t="shared" si="4"/>
        <v>77337</v>
      </c>
      <c r="K22" s="38">
        <v>46301</v>
      </c>
      <c r="L22" s="39">
        <v>2495</v>
      </c>
      <c r="M22" s="40">
        <f t="shared" si="0"/>
        <v>48796</v>
      </c>
      <c r="N22" s="38">
        <v>3452</v>
      </c>
      <c r="O22" s="39">
        <v>51220</v>
      </c>
      <c r="P22" s="40">
        <f t="shared" si="1"/>
        <v>54672</v>
      </c>
      <c r="Q22" s="38">
        <v>0</v>
      </c>
      <c r="R22" s="39">
        <v>1504</v>
      </c>
      <c r="S22" s="40">
        <f t="shared" si="2"/>
        <v>1504</v>
      </c>
      <c r="T22" s="38">
        <v>0</v>
      </c>
      <c r="U22" s="39">
        <v>0</v>
      </c>
      <c r="V22" s="16">
        <f t="shared" si="5"/>
        <v>0</v>
      </c>
      <c r="W22" s="17">
        <f t="shared" si="6"/>
        <v>278310</v>
      </c>
      <c r="X22" s="18">
        <f t="shared" si="7"/>
        <v>116958</v>
      </c>
      <c r="Y22" s="16">
        <f t="shared" si="8"/>
        <v>395268</v>
      </c>
      <c r="AA22" s="9"/>
      <c r="AB22" s="9"/>
    </row>
    <row r="23" spans="3:28" s="7" customFormat="1" ht="15" customHeight="1">
      <c r="C23" s="59"/>
      <c r="D23" s="27" t="s">
        <v>25</v>
      </c>
      <c r="E23" s="38">
        <v>183574</v>
      </c>
      <c r="F23" s="39">
        <v>0</v>
      </c>
      <c r="G23" s="40">
        <f t="shared" si="3"/>
        <v>183574</v>
      </c>
      <c r="H23" s="38">
        <v>3228</v>
      </c>
      <c r="I23" s="39">
        <v>37950</v>
      </c>
      <c r="J23" s="40">
        <f t="shared" si="4"/>
        <v>41178</v>
      </c>
      <c r="K23" s="38">
        <v>25113</v>
      </c>
      <c r="L23" s="39">
        <v>175</v>
      </c>
      <c r="M23" s="40">
        <f t="shared" si="0"/>
        <v>25288</v>
      </c>
      <c r="N23" s="38">
        <v>853</v>
      </c>
      <c r="O23" s="39">
        <v>28160</v>
      </c>
      <c r="P23" s="40">
        <f t="shared" si="1"/>
        <v>29013</v>
      </c>
      <c r="Q23" s="38">
        <v>45376</v>
      </c>
      <c r="R23" s="39">
        <v>18660</v>
      </c>
      <c r="S23" s="40">
        <f t="shared" si="2"/>
        <v>64036</v>
      </c>
      <c r="T23" s="38">
        <v>0</v>
      </c>
      <c r="U23" s="39">
        <v>0</v>
      </c>
      <c r="V23" s="16">
        <f t="shared" si="5"/>
        <v>0</v>
      </c>
      <c r="W23" s="17">
        <f t="shared" si="6"/>
        <v>258144</v>
      </c>
      <c r="X23" s="18">
        <f t="shared" si="7"/>
        <v>84945</v>
      </c>
      <c r="Y23" s="16">
        <f t="shared" si="8"/>
        <v>343089</v>
      </c>
      <c r="AA23" s="9"/>
      <c r="AB23" s="9"/>
    </row>
    <row r="24" spans="3:28" s="7" customFormat="1" ht="15" customHeight="1">
      <c r="C24" s="59"/>
      <c r="D24" s="27" t="s">
        <v>28</v>
      </c>
      <c r="E24" s="38">
        <v>31428</v>
      </c>
      <c r="F24" s="39">
        <v>0</v>
      </c>
      <c r="G24" s="40">
        <f t="shared" si="3"/>
        <v>31428</v>
      </c>
      <c r="H24" s="38">
        <v>4475</v>
      </c>
      <c r="I24" s="39">
        <v>2306</v>
      </c>
      <c r="J24" s="40">
        <f t="shared" si="4"/>
        <v>6781</v>
      </c>
      <c r="K24" s="38">
        <v>3350</v>
      </c>
      <c r="L24" s="39">
        <v>236</v>
      </c>
      <c r="M24" s="40">
        <f t="shared" si="0"/>
        <v>3586</v>
      </c>
      <c r="N24" s="38">
        <v>387</v>
      </c>
      <c r="O24" s="39">
        <v>3157</v>
      </c>
      <c r="P24" s="40">
        <f t="shared" si="1"/>
        <v>3544</v>
      </c>
      <c r="Q24" s="38">
        <v>0</v>
      </c>
      <c r="R24" s="39">
        <v>0</v>
      </c>
      <c r="S24" s="40">
        <f t="shared" si="2"/>
        <v>0</v>
      </c>
      <c r="T24" s="38">
        <v>0</v>
      </c>
      <c r="U24" s="39">
        <v>0</v>
      </c>
      <c r="V24" s="16">
        <f t="shared" si="5"/>
        <v>0</v>
      </c>
      <c r="W24" s="17">
        <f t="shared" si="6"/>
        <v>39640</v>
      </c>
      <c r="X24" s="18">
        <f t="shared" si="7"/>
        <v>5699</v>
      </c>
      <c r="Y24" s="16">
        <f t="shared" si="8"/>
        <v>45339</v>
      </c>
      <c r="AA24" s="9"/>
      <c r="AB24" s="9"/>
    </row>
    <row r="25" spans="3:28" s="7" customFormat="1" ht="15" customHeight="1">
      <c r="C25" s="59"/>
      <c r="D25" s="27" t="s">
        <v>27</v>
      </c>
      <c r="E25" s="38">
        <v>36851</v>
      </c>
      <c r="F25" s="39">
        <v>0</v>
      </c>
      <c r="G25" s="40">
        <f t="shared" si="3"/>
        <v>36851</v>
      </c>
      <c r="H25" s="38">
        <v>810</v>
      </c>
      <c r="I25" s="39">
        <v>1423</v>
      </c>
      <c r="J25" s="40">
        <f t="shared" si="4"/>
        <v>2233</v>
      </c>
      <c r="K25" s="38">
        <v>579</v>
      </c>
      <c r="L25" s="39">
        <v>139</v>
      </c>
      <c r="M25" s="40">
        <f t="shared" si="0"/>
        <v>718</v>
      </c>
      <c r="N25" s="38">
        <v>97</v>
      </c>
      <c r="O25" s="39">
        <v>577</v>
      </c>
      <c r="P25" s="40">
        <f t="shared" si="1"/>
        <v>674</v>
      </c>
      <c r="Q25" s="38">
        <v>0</v>
      </c>
      <c r="R25" s="39">
        <v>0</v>
      </c>
      <c r="S25" s="40">
        <f t="shared" si="2"/>
        <v>0</v>
      </c>
      <c r="T25" s="38">
        <v>0</v>
      </c>
      <c r="U25" s="39">
        <v>0</v>
      </c>
      <c r="V25" s="16">
        <f t="shared" si="5"/>
        <v>0</v>
      </c>
      <c r="W25" s="17">
        <f t="shared" si="6"/>
        <v>38337</v>
      </c>
      <c r="X25" s="18">
        <f t="shared" si="7"/>
        <v>2139</v>
      </c>
      <c r="Y25" s="16">
        <f t="shared" si="8"/>
        <v>40476</v>
      </c>
      <c r="AA25" s="9"/>
      <c r="AB25" s="9"/>
    </row>
    <row r="26" spans="3:28" s="7" customFormat="1" ht="15" customHeight="1">
      <c r="C26" s="59"/>
      <c r="D26" s="27" t="s">
        <v>26</v>
      </c>
      <c r="E26" s="38">
        <v>10801</v>
      </c>
      <c r="F26" s="39">
        <v>0</v>
      </c>
      <c r="G26" s="40">
        <f t="shared" si="3"/>
        <v>10801</v>
      </c>
      <c r="H26" s="38">
        <v>926</v>
      </c>
      <c r="I26" s="39">
        <v>1598</v>
      </c>
      <c r="J26" s="40">
        <f t="shared" si="4"/>
        <v>2524</v>
      </c>
      <c r="K26" s="38">
        <v>0</v>
      </c>
      <c r="L26" s="39">
        <v>0</v>
      </c>
      <c r="M26" s="40">
        <f t="shared" si="0"/>
        <v>0</v>
      </c>
      <c r="N26" s="38">
        <v>0</v>
      </c>
      <c r="O26" s="39">
        <v>228</v>
      </c>
      <c r="P26" s="40">
        <f t="shared" si="1"/>
        <v>228</v>
      </c>
      <c r="Q26" s="38">
        <v>0</v>
      </c>
      <c r="R26" s="39">
        <v>0</v>
      </c>
      <c r="S26" s="40">
        <f t="shared" si="2"/>
        <v>0</v>
      </c>
      <c r="T26" s="38">
        <v>0</v>
      </c>
      <c r="U26" s="39">
        <v>0</v>
      </c>
      <c r="V26" s="16">
        <f t="shared" si="5"/>
        <v>0</v>
      </c>
      <c r="W26" s="17">
        <f t="shared" si="6"/>
        <v>11727</v>
      </c>
      <c r="X26" s="18">
        <f t="shared" si="7"/>
        <v>1826</v>
      </c>
      <c r="Y26" s="16">
        <f t="shared" si="8"/>
        <v>13553</v>
      </c>
      <c r="AA26" s="9"/>
      <c r="AB26" s="9"/>
    </row>
    <row r="27" spans="3:28" s="7" customFormat="1" ht="15" customHeight="1">
      <c r="C27" s="59"/>
      <c r="D27" s="27" t="s">
        <v>29</v>
      </c>
      <c r="E27" s="38">
        <v>90622</v>
      </c>
      <c r="F27" s="39">
        <v>0</v>
      </c>
      <c r="G27" s="40">
        <f t="shared" si="3"/>
        <v>90622</v>
      </c>
      <c r="H27" s="38">
        <v>11825</v>
      </c>
      <c r="I27" s="39">
        <v>22747</v>
      </c>
      <c r="J27" s="40">
        <f t="shared" si="4"/>
        <v>34572</v>
      </c>
      <c r="K27" s="38">
        <v>8408</v>
      </c>
      <c r="L27" s="39">
        <v>475</v>
      </c>
      <c r="M27" s="40">
        <f t="shared" si="0"/>
        <v>8883</v>
      </c>
      <c r="N27" s="38">
        <v>275</v>
      </c>
      <c r="O27" s="39">
        <v>2139</v>
      </c>
      <c r="P27" s="40">
        <f t="shared" si="1"/>
        <v>2414</v>
      </c>
      <c r="Q27" s="38">
        <v>0</v>
      </c>
      <c r="R27" s="39">
        <v>0</v>
      </c>
      <c r="S27" s="40">
        <f t="shared" si="2"/>
        <v>0</v>
      </c>
      <c r="T27" s="38">
        <v>0</v>
      </c>
      <c r="U27" s="39">
        <v>0</v>
      </c>
      <c r="V27" s="16">
        <f t="shared" si="5"/>
        <v>0</v>
      </c>
      <c r="W27" s="17">
        <f t="shared" si="6"/>
        <v>111130</v>
      </c>
      <c r="X27" s="18">
        <f t="shared" si="7"/>
        <v>25361</v>
      </c>
      <c r="Y27" s="16">
        <f t="shared" si="8"/>
        <v>136491</v>
      </c>
      <c r="AA27" s="9"/>
      <c r="AB27" s="9"/>
    </row>
    <row r="28" spans="3:28" s="7" customFormat="1" ht="15" customHeight="1">
      <c r="C28" s="60"/>
      <c r="D28" s="26" t="s">
        <v>18</v>
      </c>
      <c r="E28" s="41">
        <f>SUM(E17:E27)</f>
        <v>898107</v>
      </c>
      <c r="F28" s="42">
        <f>SUM(F17:F27)</f>
        <v>0</v>
      </c>
      <c r="G28" s="37">
        <f t="shared" si="3"/>
        <v>898107</v>
      </c>
      <c r="H28" s="41">
        <f>SUM(H17:H27)</f>
        <v>72230</v>
      </c>
      <c r="I28" s="42">
        <f>SUM(I17:I27)</f>
        <v>169645</v>
      </c>
      <c r="J28" s="37">
        <f t="shared" si="4"/>
        <v>241875</v>
      </c>
      <c r="K28" s="41">
        <f>SUM(K17:K27)</f>
        <v>93631</v>
      </c>
      <c r="L28" s="42">
        <f>SUM(L17:L27)</f>
        <v>11507</v>
      </c>
      <c r="M28" s="37">
        <f t="shared" si="0"/>
        <v>105138</v>
      </c>
      <c r="N28" s="41">
        <f>SUM(N17:N27)</f>
        <v>6748</v>
      </c>
      <c r="O28" s="42">
        <f>SUM(O17:O27)</f>
        <v>108913</v>
      </c>
      <c r="P28" s="37">
        <f t="shared" si="1"/>
        <v>115661</v>
      </c>
      <c r="Q28" s="41">
        <f>SUM(Q17:Q27)</f>
        <v>70595</v>
      </c>
      <c r="R28" s="42">
        <f>SUM(R17:R27)</f>
        <v>95859</v>
      </c>
      <c r="S28" s="37">
        <f t="shared" si="2"/>
        <v>166454</v>
      </c>
      <c r="T28" s="41">
        <f>SUM(T17:T27)</f>
        <v>163399</v>
      </c>
      <c r="U28" s="42">
        <f>SUM(U17:U27)</f>
        <v>122092</v>
      </c>
      <c r="V28" s="13">
        <f t="shared" si="5"/>
        <v>285491</v>
      </c>
      <c r="W28" s="14">
        <f t="shared" si="6"/>
        <v>1304710</v>
      </c>
      <c r="X28" s="15">
        <f t="shared" si="7"/>
        <v>508016</v>
      </c>
      <c r="Y28" s="13">
        <f t="shared" si="8"/>
        <v>1812726</v>
      </c>
      <c r="AA28" s="9"/>
      <c r="AB28" s="9"/>
    </row>
    <row r="29" spans="3:28" s="7" customFormat="1" ht="15" customHeight="1">
      <c r="C29" s="58" t="s">
        <v>63</v>
      </c>
      <c r="D29" s="27" t="s">
        <v>30</v>
      </c>
      <c r="E29" s="38">
        <v>181832</v>
      </c>
      <c r="F29" s="39">
        <v>0</v>
      </c>
      <c r="G29" s="40">
        <f t="shared" si="3"/>
        <v>181832</v>
      </c>
      <c r="H29" s="38">
        <v>8497</v>
      </c>
      <c r="I29" s="39">
        <v>85392</v>
      </c>
      <c r="J29" s="40">
        <f t="shared" si="4"/>
        <v>93889</v>
      </c>
      <c r="K29" s="38">
        <v>45736</v>
      </c>
      <c r="L29" s="39">
        <v>544</v>
      </c>
      <c r="M29" s="40">
        <f t="shared" si="0"/>
        <v>46280</v>
      </c>
      <c r="N29" s="38">
        <v>587</v>
      </c>
      <c r="O29" s="39">
        <v>12085</v>
      </c>
      <c r="P29" s="40">
        <f t="shared" si="1"/>
        <v>12672</v>
      </c>
      <c r="Q29" s="38">
        <v>0</v>
      </c>
      <c r="R29" s="39">
        <v>0</v>
      </c>
      <c r="S29" s="40">
        <f t="shared" si="2"/>
        <v>0</v>
      </c>
      <c r="T29" s="38">
        <v>0</v>
      </c>
      <c r="U29" s="39">
        <v>0</v>
      </c>
      <c r="V29" s="16">
        <f t="shared" si="5"/>
        <v>0</v>
      </c>
      <c r="W29" s="17">
        <f t="shared" si="6"/>
        <v>236652</v>
      </c>
      <c r="X29" s="18">
        <f t="shared" si="7"/>
        <v>98021</v>
      </c>
      <c r="Y29" s="16">
        <f t="shared" si="8"/>
        <v>334673</v>
      </c>
      <c r="AA29" s="9"/>
      <c r="AB29" s="9"/>
    </row>
    <row r="30" spans="3:28" s="7" customFormat="1" ht="15" customHeight="1">
      <c r="C30" s="59"/>
      <c r="D30" s="27" t="s">
        <v>32</v>
      </c>
      <c r="E30" s="38">
        <v>38864</v>
      </c>
      <c r="F30" s="39">
        <v>0</v>
      </c>
      <c r="G30" s="40">
        <f t="shared" si="3"/>
        <v>38864</v>
      </c>
      <c r="H30" s="38">
        <v>3685</v>
      </c>
      <c r="I30" s="39">
        <v>21562</v>
      </c>
      <c r="J30" s="40">
        <f t="shared" si="4"/>
        <v>25247</v>
      </c>
      <c r="K30" s="38">
        <v>0</v>
      </c>
      <c r="L30" s="39">
        <v>0</v>
      </c>
      <c r="M30" s="40">
        <f t="shared" si="0"/>
        <v>0</v>
      </c>
      <c r="N30" s="38">
        <v>95</v>
      </c>
      <c r="O30" s="39">
        <v>1229</v>
      </c>
      <c r="P30" s="40">
        <f t="shared" si="1"/>
        <v>1324</v>
      </c>
      <c r="Q30" s="38">
        <v>0</v>
      </c>
      <c r="R30" s="39">
        <v>0</v>
      </c>
      <c r="S30" s="40">
        <f t="shared" si="2"/>
        <v>0</v>
      </c>
      <c r="T30" s="38">
        <v>0</v>
      </c>
      <c r="U30" s="39">
        <v>0</v>
      </c>
      <c r="V30" s="16">
        <f t="shared" si="5"/>
        <v>0</v>
      </c>
      <c r="W30" s="17">
        <f t="shared" si="6"/>
        <v>42644</v>
      </c>
      <c r="X30" s="18">
        <f t="shared" si="7"/>
        <v>22791</v>
      </c>
      <c r="Y30" s="16">
        <f t="shared" si="8"/>
        <v>65435</v>
      </c>
      <c r="AA30" s="9"/>
      <c r="AB30" s="9"/>
    </row>
    <row r="31" spans="3:28" s="7" customFormat="1" ht="15" customHeight="1">
      <c r="C31" s="59"/>
      <c r="D31" s="27" t="s">
        <v>31</v>
      </c>
      <c r="E31" s="38">
        <v>44044</v>
      </c>
      <c r="F31" s="39">
        <v>0</v>
      </c>
      <c r="G31" s="40">
        <f t="shared" si="3"/>
        <v>44044</v>
      </c>
      <c r="H31" s="38">
        <v>5367</v>
      </c>
      <c r="I31" s="39">
        <v>14244</v>
      </c>
      <c r="J31" s="40">
        <f t="shared" si="4"/>
        <v>19611</v>
      </c>
      <c r="K31" s="38">
        <v>177</v>
      </c>
      <c r="L31" s="39">
        <v>8003</v>
      </c>
      <c r="M31" s="40">
        <f t="shared" si="0"/>
        <v>8180</v>
      </c>
      <c r="N31" s="38">
        <v>44</v>
      </c>
      <c r="O31" s="39">
        <v>449</v>
      </c>
      <c r="P31" s="40">
        <f t="shared" si="1"/>
        <v>493</v>
      </c>
      <c r="Q31" s="38">
        <v>29715</v>
      </c>
      <c r="R31" s="39">
        <v>422</v>
      </c>
      <c r="S31" s="40">
        <f t="shared" si="2"/>
        <v>30137</v>
      </c>
      <c r="T31" s="38">
        <v>0</v>
      </c>
      <c r="U31" s="39">
        <v>0</v>
      </c>
      <c r="V31" s="16">
        <f t="shared" si="5"/>
        <v>0</v>
      </c>
      <c r="W31" s="17">
        <f t="shared" si="6"/>
        <v>79347</v>
      </c>
      <c r="X31" s="18">
        <f t="shared" si="7"/>
        <v>23118</v>
      </c>
      <c r="Y31" s="16">
        <f t="shared" si="8"/>
        <v>102465</v>
      </c>
      <c r="AA31" s="9"/>
      <c r="AB31" s="9"/>
    </row>
    <row r="32" spans="3:28" s="7" customFormat="1" ht="15" customHeight="1">
      <c r="C32" s="59"/>
      <c r="D32" s="27" t="s">
        <v>33</v>
      </c>
      <c r="E32" s="38">
        <v>28732</v>
      </c>
      <c r="F32" s="39">
        <v>0</v>
      </c>
      <c r="G32" s="40">
        <f t="shared" si="3"/>
        <v>28732</v>
      </c>
      <c r="H32" s="38">
        <v>20349</v>
      </c>
      <c r="I32" s="39">
        <v>4675</v>
      </c>
      <c r="J32" s="40">
        <f t="shared" si="4"/>
        <v>25024</v>
      </c>
      <c r="K32" s="38">
        <v>268</v>
      </c>
      <c r="L32" s="39">
        <v>1074</v>
      </c>
      <c r="M32" s="40">
        <f t="shared" si="0"/>
        <v>1342</v>
      </c>
      <c r="N32" s="38">
        <v>124</v>
      </c>
      <c r="O32" s="39">
        <v>487</v>
      </c>
      <c r="P32" s="40">
        <f t="shared" si="1"/>
        <v>611</v>
      </c>
      <c r="Q32" s="38">
        <v>0</v>
      </c>
      <c r="R32" s="39">
        <v>0</v>
      </c>
      <c r="S32" s="40">
        <f t="shared" si="2"/>
        <v>0</v>
      </c>
      <c r="T32" s="38">
        <v>0</v>
      </c>
      <c r="U32" s="39">
        <v>0</v>
      </c>
      <c r="V32" s="16">
        <f t="shared" si="5"/>
        <v>0</v>
      </c>
      <c r="W32" s="17">
        <f t="shared" si="6"/>
        <v>49473</v>
      </c>
      <c r="X32" s="18">
        <f t="shared" si="7"/>
        <v>6236</v>
      </c>
      <c r="Y32" s="16">
        <f t="shared" si="8"/>
        <v>55709</v>
      </c>
      <c r="AA32" s="9"/>
      <c r="AB32" s="9"/>
    </row>
    <row r="33" spans="3:28" s="7" customFormat="1" ht="15" customHeight="1">
      <c r="C33" s="59"/>
      <c r="D33" s="27" t="s">
        <v>34</v>
      </c>
      <c r="E33" s="38">
        <v>34708</v>
      </c>
      <c r="F33" s="39">
        <v>0</v>
      </c>
      <c r="G33" s="40">
        <f t="shared" si="3"/>
        <v>34708</v>
      </c>
      <c r="H33" s="38">
        <v>14518</v>
      </c>
      <c r="I33" s="39">
        <v>3567</v>
      </c>
      <c r="J33" s="40">
        <f t="shared" si="4"/>
        <v>18085</v>
      </c>
      <c r="K33" s="38">
        <v>0</v>
      </c>
      <c r="L33" s="39">
        <v>100</v>
      </c>
      <c r="M33" s="40">
        <f t="shared" si="0"/>
        <v>100</v>
      </c>
      <c r="N33" s="38">
        <v>427</v>
      </c>
      <c r="O33" s="39">
        <v>2488</v>
      </c>
      <c r="P33" s="40">
        <f t="shared" si="1"/>
        <v>2915</v>
      </c>
      <c r="Q33" s="38">
        <v>0</v>
      </c>
      <c r="R33" s="39">
        <v>0</v>
      </c>
      <c r="S33" s="40">
        <f t="shared" si="2"/>
        <v>0</v>
      </c>
      <c r="T33" s="38">
        <v>0</v>
      </c>
      <c r="U33" s="39">
        <v>0</v>
      </c>
      <c r="V33" s="16">
        <f t="shared" si="5"/>
        <v>0</v>
      </c>
      <c r="W33" s="17">
        <f t="shared" si="6"/>
        <v>49653</v>
      </c>
      <c r="X33" s="18">
        <f t="shared" si="7"/>
        <v>6155</v>
      </c>
      <c r="Y33" s="16">
        <f t="shared" si="8"/>
        <v>55808</v>
      </c>
      <c r="AA33" s="9"/>
      <c r="AB33" s="9"/>
    </row>
    <row r="34" spans="3:28" s="7" customFormat="1" ht="15" customHeight="1">
      <c r="C34" s="60"/>
      <c r="D34" s="26" t="s">
        <v>18</v>
      </c>
      <c r="E34" s="41">
        <f>SUM(E29:E33)</f>
        <v>328180</v>
      </c>
      <c r="F34" s="42">
        <f>SUM(F29:F33)</f>
        <v>0</v>
      </c>
      <c r="G34" s="37">
        <f t="shared" si="3"/>
        <v>328180</v>
      </c>
      <c r="H34" s="41">
        <f>SUM(H29:H33)</f>
        <v>52416</v>
      </c>
      <c r="I34" s="42">
        <f>SUM(I29:I33)</f>
        <v>129440</v>
      </c>
      <c r="J34" s="37">
        <f t="shared" si="4"/>
        <v>181856</v>
      </c>
      <c r="K34" s="41">
        <f>SUM(K29:K33)</f>
        <v>46181</v>
      </c>
      <c r="L34" s="42">
        <f>SUM(L29:L33)</f>
        <v>9721</v>
      </c>
      <c r="M34" s="37">
        <f t="shared" si="0"/>
        <v>55902</v>
      </c>
      <c r="N34" s="41">
        <f>SUM(N29:N33)</f>
        <v>1277</v>
      </c>
      <c r="O34" s="42">
        <f>SUM(O29:O33)</f>
        <v>16738</v>
      </c>
      <c r="P34" s="37">
        <f t="shared" si="1"/>
        <v>18015</v>
      </c>
      <c r="Q34" s="41">
        <f>SUM(Q29:Q33)</f>
        <v>29715</v>
      </c>
      <c r="R34" s="42">
        <f>SUM(R29:R33)</f>
        <v>422</v>
      </c>
      <c r="S34" s="37">
        <f t="shared" si="2"/>
        <v>30137</v>
      </c>
      <c r="T34" s="41">
        <f>SUM(T29:T33)</f>
        <v>0</v>
      </c>
      <c r="U34" s="42">
        <f>SUM(U29:U33)</f>
        <v>0</v>
      </c>
      <c r="V34" s="13">
        <f t="shared" si="5"/>
        <v>0</v>
      </c>
      <c r="W34" s="14">
        <f t="shared" si="6"/>
        <v>457769</v>
      </c>
      <c r="X34" s="15">
        <f t="shared" si="7"/>
        <v>156321</v>
      </c>
      <c r="Y34" s="13">
        <f t="shared" si="8"/>
        <v>614090</v>
      </c>
      <c r="AA34" s="9"/>
      <c r="AB34" s="9"/>
    </row>
    <row r="35" spans="3:28" s="7" customFormat="1" ht="15" customHeight="1">
      <c r="C35" s="58" t="s">
        <v>64</v>
      </c>
      <c r="D35" s="29" t="s">
        <v>35</v>
      </c>
      <c r="E35" s="38">
        <v>16971</v>
      </c>
      <c r="F35" s="39">
        <v>0</v>
      </c>
      <c r="G35" s="40">
        <f t="shared" si="3"/>
        <v>16971</v>
      </c>
      <c r="H35" s="38">
        <v>4485</v>
      </c>
      <c r="I35" s="39">
        <v>11096</v>
      </c>
      <c r="J35" s="40">
        <f t="shared" si="4"/>
        <v>15581</v>
      </c>
      <c r="K35" s="38">
        <v>51</v>
      </c>
      <c r="L35" s="39">
        <v>429</v>
      </c>
      <c r="M35" s="40">
        <f t="shared" si="0"/>
        <v>480</v>
      </c>
      <c r="N35" s="38">
        <v>65</v>
      </c>
      <c r="O35" s="39">
        <v>209</v>
      </c>
      <c r="P35" s="40">
        <f t="shared" si="1"/>
        <v>274</v>
      </c>
      <c r="Q35" s="38">
        <v>0</v>
      </c>
      <c r="R35" s="39">
        <v>0</v>
      </c>
      <c r="S35" s="40">
        <f t="shared" si="2"/>
        <v>0</v>
      </c>
      <c r="T35" s="38">
        <v>0</v>
      </c>
      <c r="U35" s="39">
        <v>0</v>
      </c>
      <c r="V35" s="16">
        <f t="shared" si="5"/>
        <v>0</v>
      </c>
      <c r="W35" s="17">
        <f t="shared" si="6"/>
        <v>21572</v>
      </c>
      <c r="X35" s="18">
        <f t="shared" si="7"/>
        <v>11734</v>
      </c>
      <c r="Y35" s="16">
        <f t="shared" si="8"/>
        <v>33306</v>
      </c>
      <c r="AA35" s="9"/>
      <c r="AB35" s="9"/>
    </row>
    <row r="36" spans="3:28" s="7" customFormat="1" ht="15" customHeight="1">
      <c r="C36" s="59"/>
      <c r="D36" s="27" t="s">
        <v>36</v>
      </c>
      <c r="E36" s="38">
        <v>17519</v>
      </c>
      <c r="F36" s="39">
        <v>0</v>
      </c>
      <c r="G36" s="40">
        <f t="shared" si="3"/>
        <v>17519</v>
      </c>
      <c r="H36" s="38">
        <v>4231</v>
      </c>
      <c r="I36" s="39">
        <v>12117</v>
      </c>
      <c r="J36" s="40">
        <f t="shared" si="4"/>
        <v>16348</v>
      </c>
      <c r="K36" s="38">
        <v>0</v>
      </c>
      <c r="L36" s="39">
        <v>0</v>
      </c>
      <c r="M36" s="40">
        <f t="shared" si="0"/>
        <v>0</v>
      </c>
      <c r="N36" s="38">
        <v>21</v>
      </c>
      <c r="O36" s="39">
        <v>1620</v>
      </c>
      <c r="P36" s="40">
        <f t="shared" si="1"/>
        <v>1641</v>
      </c>
      <c r="Q36" s="38">
        <v>0</v>
      </c>
      <c r="R36" s="39">
        <v>0</v>
      </c>
      <c r="S36" s="40">
        <f t="shared" si="2"/>
        <v>0</v>
      </c>
      <c r="T36" s="38">
        <v>0</v>
      </c>
      <c r="U36" s="39">
        <v>0</v>
      </c>
      <c r="V36" s="16">
        <f t="shared" si="5"/>
        <v>0</v>
      </c>
      <c r="W36" s="17">
        <f t="shared" si="6"/>
        <v>21771</v>
      </c>
      <c r="X36" s="18">
        <f t="shared" si="7"/>
        <v>13737</v>
      </c>
      <c r="Y36" s="16">
        <f t="shared" si="8"/>
        <v>35508</v>
      </c>
      <c r="AA36" s="9"/>
      <c r="AB36" s="9"/>
    </row>
    <row r="37" spans="3:28" s="7" customFormat="1" ht="15" customHeight="1">
      <c r="C37" s="59"/>
      <c r="D37" s="27" t="s">
        <v>37</v>
      </c>
      <c r="E37" s="38">
        <v>19314</v>
      </c>
      <c r="F37" s="39">
        <v>0</v>
      </c>
      <c r="G37" s="40">
        <f t="shared" si="3"/>
        <v>19314</v>
      </c>
      <c r="H37" s="38">
        <v>1245</v>
      </c>
      <c r="I37" s="39">
        <v>3874</v>
      </c>
      <c r="J37" s="40">
        <f t="shared" si="4"/>
        <v>5119</v>
      </c>
      <c r="K37" s="38">
        <v>0</v>
      </c>
      <c r="L37" s="39">
        <v>0</v>
      </c>
      <c r="M37" s="40">
        <f t="shared" si="0"/>
        <v>0</v>
      </c>
      <c r="N37" s="38">
        <v>21</v>
      </c>
      <c r="O37" s="39">
        <v>8002</v>
      </c>
      <c r="P37" s="40">
        <f t="shared" si="1"/>
        <v>8023</v>
      </c>
      <c r="Q37" s="38">
        <v>0</v>
      </c>
      <c r="R37" s="39">
        <v>0</v>
      </c>
      <c r="S37" s="40">
        <f t="shared" si="2"/>
        <v>0</v>
      </c>
      <c r="T37" s="38">
        <v>0</v>
      </c>
      <c r="U37" s="39">
        <v>0</v>
      </c>
      <c r="V37" s="16">
        <f t="shared" si="5"/>
        <v>0</v>
      </c>
      <c r="W37" s="17">
        <f t="shared" si="6"/>
        <v>20580</v>
      </c>
      <c r="X37" s="18">
        <f t="shared" si="7"/>
        <v>11876</v>
      </c>
      <c r="Y37" s="16">
        <f t="shared" si="8"/>
        <v>32456</v>
      </c>
      <c r="AA37" s="9"/>
      <c r="AB37" s="9"/>
    </row>
    <row r="38" spans="3:28" s="7" customFormat="1" ht="15" customHeight="1">
      <c r="C38" s="59"/>
      <c r="D38" s="27" t="s">
        <v>38</v>
      </c>
      <c r="E38" s="38">
        <v>60355</v>
      </c>
      <c r="F38" s="39">
        <v>0</v>
      </c>
      <c r="G38" s="40">
        <f t="shared" si="3"/>
        <v>60355</v>
      </c>
      <c r="H38" s="38">
        <v>7321</v>
      </c>
      <c r="I38" s="39">
        <v>33714</v>
      </c>
      <c r="J38" s="40">
        <f t="shared" si="4"/>
        <v>41035</v>
      </c>
      <c r="K38" s="38">
        <v>2011</v>
      </c>
      <c r="L38" s="39">
        <v>23892</v>
      </c>
      <c r="M38" s="40">
        <f t="shared" si="0"/>
        <v>25903</v>
      </c>
      <c r="N38" s="38">
        <v>565</v>
      </c>
      <c r="O38" s="39">
        <v>23606</v>
      </c>
      <c r="P38" s="40">
        <f t="shared" si="1"/>
        <v>24171</v>
      </c>
      <c r="Q38" s="38">
        <v>37212</v>
      </c>
      <c r="R38" s="39">
        <v>7026</v>
      </c>
      <c r="S38" s="40">
        <f t="shared" si="2"/>
        <v>44238</v>
      </c>
      <c r="T38" s="38">
        <v>0</v>
      </c>
      <c r="U38" s="39">
        <v>0</v>
      </c>
      <c r="V38" s="16">
        <f t="shared" si="5"/>
        <v>0</v>
      </c>
      <c r="W38" s="17">
        <f t="shared" si="6"/>
        <v>107464</v>
      </c>
      <c r="X38" s="18">
        <f t="shared" si="7"/>
        <v>88238</v>
      </c>
      <c r="Y38" s="16">
        <f t="shared" si="8"/>
        <v>195702</v>
      </c>
      <c r="AA38" s="9"/>
      <c r="AB38" s="9"/>
    </row>
    <row r="39" spans="3:28" s="7" customFormat="1" ht="15" customHeight="1">
      <c r="C39" s="59"/>
      <c r="D39" s="27" t="s">
        <v>39</v>
      </c>
      <c r="E39" s="38">
        <v>68489</v>
      </c>
      <c r="F39" s="39">
        <v>0</v>
      </c>
      <c r="G39" s="40">
        <f t="shared" si="3"/>
        <v>68489</v>
      </c>
      <c r="H39" s="38">
        <v>4776</v>
      </c>
      <c r="I39" s="39">
        <v>23992</v>
      </c>
      <c r="J39" s="40">
        <f t="shared" si="4"/>
        <v>28768</v>
      </c>
      <c r="K39" s="38">
        <v>827</v>
      </c>
      <c r="L39" s="39">
        <v>11100</v>
      </c>
      <c r="M39" s="40">
        <f t="shared" si="0"/>
        <v>11927</v>
      </c>
      <c r="N39" s="38">
        <v>409</v>
      </c>
      <c r="O39" s="39">
        <v>23611</v>
      </c>
      <c r="P39" s="40">
        <f t="shared" si="1"/>
        <v>24020</v>
      </c>
      <c r="Q39" s="38">
        <v>25875</v>
      </c>
      <c r="R39" s="39">
        <v>135</v>
      </c>
      <c r="S39" s="40">
        <f t="shared" si="2"/>
        <v>26010</v>
      </c>
      <c r="T39" s="38">
        <v>0</v>
      </c>
      <c r="U39" s="39">
        <v>0</v>
      </c>
      <c r="V39" s="16">
        <f t="shared" si="5"/>
        <v>0</v>
      </c>
      <c r="W39" s="17">
        <f t="shared" si="6"/>
        <v>100376</v>
      </c>
      <c r="X39" s="18">
        <f t="shared" si="7"/>
        <v>58838</v>
      </c>
      <c r="Y39" s="16">
        <f t="shared" si="8"/>
        <v>159214</v>
      </c>
      <c r="AA39" s="9"/>
      <c r="AB39" s="9"/>
    </row>
    <row r="40" spans="3:28" s="7" customFormat="1" ht="15" customHeight="1">
      <c r="C40" s="59"/>
      <c r="D40" s="27" t="s">
        <v>40</v>
      </c>
      <c r="E40" s="38">
        <v>11959</v>
      </c>
      <c r="F40" s="39">
        <v>0</v>
      </c>
      <c r="G40" s="40">
        <f t="shared" si="3"/>
        <v>11959</v>
      </c>
      <c r="H40" s="38">
        <v>736</v>
      </c>
      <c r="I40" s="39">
        <v>620</v>
      </c>
      <c r="J40" s="40">
        <f t="shared" si="4"/>
        <v>1356</v>
      </c>
      <c r="K40" s="38">
        <v>49</v>
      </c>
      <c r="L40" s="39">
        <v>0</v>
      </c>
      <c r="M40" s="40">
        <f t="shared" si="0"/>
        <v>49</v>
      </c>
      <c r="N40" s="38">
        <v>24</v>
      </c>
      <c r="O40" s="39">
        <v>984</v>
      </c>
      <c r="P40" s="40">
        <f t="shared" si="1"/>
        <v>1008</v>
      </c>
      <c r="Q40" s="38">
        <v>0</v>
      </c>
      <c r="R40" s="39">
        <v>0</v>
      </c>
      <c r="S40" s="40">
        <f t="shared" si="2"/>
        <v>0</v>
      </c>
      <c r="T40" s="38">
        <v>0</v>
      </c>
      <c r="U40" s="39">
        <v>0</v>
      </c>
      <c r="V40" s="16">
        <f t="shared" si="5"/>
        <v>0</v>
      </c>
      <c r="W40" s="17">
        <f t="shared" si="6"/>
        <v>12768</v>
      </c>
      <c r="X40" s="18">
        <f t="shared" si="7"/>
        <v>1604</v>
      </c>
      <c r="Y40" s="16">
        <f t="shared" si="8"/>
        <v>14372</v>
      </c>
      <c r="AA40" s="9"/>
      <c r="AB40" s="9"/>
    </row>
    <row r="41" spans="3:28" s="7" customFormat="1" ht="15" customHeight="1">
      <c r="C41" s="59"/>
      <c r="D41" s="27" t="s">
        <v>41</v>
      </c>
      <c r="E41" s="38">
        <v>15731</v>
      </c>
      <c r="F41" s="39">
        <v>0</v>
      </c>
      <c r="G41" s="40">
        <f t="shared" si="3"/>
        <v>15731</v>
      </c>
      <c r="H41" s="38">
        <v>444</v>
      </c>
      <c r="I41" s="39">
        <v>1793</v>
      </c>
      <c r="J41" s="40">
        <f t="shared" si="4"/>
        <v>2237</v>
      </c>
      <c r="K41" s="38">
        <v>0</v>
      </c>
      <c r="L41" s="39">
        <v>0</v>
      </c>
      <c r="M41" s="40">
        <f t="shared" si="0"/>
        <v>0</v>
      </c>
      <c r="N41" s="38">
        <v>2</v>
      </c>
      <c r="O41" s="39">
        <v>704</v>
      </c>
      <c r="P41" s="40">
        <f t="shared" si="1"/>
        <v>706</v>
      </c>
      <c r="Q41" s="38">
        <v>0</v>
      </c>
      <c r="R41" s="39">
        <v>1001</v>
      </c>
      <c r="S41" s="40">
        <f t="shared" si="2"/>
        <v>1001</v>
      </c>
      <c r="T41" s="38">
        <v>0</v>
      </c>
      <c r="U41" s="39">
        <v>0</v>
      </c>
      <c r="V41" s="16">
        <f t="shared" si="5"/>
        <v>0</v>
      </c>
      <c r="W41" s="17">
        <f t="shared" si="6"/>
        <v>16177</v>
      </c>
      <c r="X41" s="18">
        <f t="shared" si="7"/>
        <v>3498</v>
      </c>
      <c r="Y41" s="16">
        <f t="shared" si="8"/>
        <v>19675</v>
      </c>
      <c r="AA41" s="9"/>
      <c r="AB41" s="9"/>
    </row>
    <row r="42" spans="3:28" s="7" customFormat="1" ht="15" customHeight="1">
      <c r="C42" s="60"/>
      <c r="D42" s="26" t="s">
        <v>18</v>
      </c>
      <c r="E42" s="41">
        <f>SUM(E35:E41)</f>
        <v>210338</v>
      </c>
      <c r="F42" s="42">
        <f>SUM(F35:F41)</f>
        <v>0</v>
      </c>
      <c r="G42" s="37">
        <f t="shared" si="3"/>
        <v>210338</v>
      </c>
      <c r="H42" s="41">
        <f>SUM(H35:H41)</f>
        <v>23238</v>
      </c>
      <c r="I42" s="42">
        <f>SUM(I35:I41)</f>
        <v>87206</v>
      </c>
      <c r="J42" s="37">
        <f t="shared" si="4"/>
        <v>110444</v>
      </c>
      <c r="K42" s="41">
        <f>SUM(K35:K41)</f>
        <v>2938</v>
      </c>
      <c r="L42" s="42">
        <f>SUM(L35:L41)</f>
        <v>35421</v>
      </c>
      <c r="M42" s="37">
        <f t="shared" si="0"/>
        <v>38359</v>
      </c>
      <c r="N42" s="41">
        <f>SUM(N35:N41)</f>
        <v>1107</v>
      </c>
      <c r="O42" s="42">
        <f>SUM(O35:O41)</f>
        <v>58736</v>
      </c>
      <c r="P42" s="37">
        <f t="shared" si="1"/>
        <v>59843</v>
      </c>
      <c r="Q42" s="41">
        <f>SUM(Q35:Q41)</f>
        <v>63087</v>
      </c>
      <c r="R42" s="42">
        <f>SUM(R35:R41)</f>
        <v>8162</v>
      </c>
      <c r="S42" s="37">
        <f t="shared" si="2"/>
        <v>71249</v>
      </c>
      <c r="T42" s="41">
        <f>SUM(T35:T41)</f>
        <v>0</v>
      </c>
      <c r="U42" s="42">
        <f>SUM(U35:U41)</f>
        <v>0</v>
      </c>
      <c r="V42" s="13">
        <f t="shared" si="5"/>
        <v>0</v>
      </c>
      <c r="W42" s="14">
        <f t="shared" si="6"/>
        <v>300708</v>
      </c>
      <c r="X42" s="15">
        <f t="shared" si="7"/>
        <v>189525</v>
      </c>
      <c r="Y42" s="13">
        <f t="shared" si="8"/>
        <v>490233</v>
      </c>
      <c r="AA42" s="9"/>
      <c r="AB42" s="9"/>
    </row>
    <row r="43" spans="3:28" s="7" customFormat="1" ht="15" customHeight="1">
      <c r="C43" s="61" t="s">
        <v>65</v>
      </c>
      <c r="D43" s="27" t="s">
        <v>42</v>
      </c>
      <c r="E43" s="38">
        <v>46904</v>
      </c>
      <c r="F43" s="39">
        <v>0</v>
      </c>
      <c r="G43" s="40">
        <f t="shared" si="3"/>
        <v>46904</v>
      </c>
      <c r="H43" s="38">
        <v>23729</v>
      </c>
      <c r="I43" s="39">
        <v>16145</v>
      </c>
      <c r="J43" s="40">
        <f t="shared" si="4"/>
        <v>39874</v>
      </c>
      <c r="K43" s="38">
        <v>2270</v>
      </c>
      <c r="L43" s="39">
        <v>533</v>
      </c>
      <c r="M43" s="40">
        <f t="shared" si="0"/>
        <v>2803</v>
      </c>
      <c r="N43" s="38">
        <v>37</v>
      </c>
      <c r="O43" s="39">
        <v>3379</v>
      </c>
      <c r="P43" s="40">
        <f t="shared" si="1"/>
        <v>3416</v>
      </c>
      <c r="Q43" s="38">
        <v>12796</v>
      </c>
      <c r="R43" s="39">
        <v>6102</v>
      </c>
      <c r="S43" s="40">
        <f t="shared" si="2"/>
        <v>18898</v>
      </c>
      <c r="T43" s="38">
        <v>0</v>
      </c>
      <c r="U43" s="39">
        <v>0</v>
      </c>
      <c r="V43" s="16">
        <f t="shared" si="5"/>
        <v>0</v>
      </c>
      <c r="W43" s="17">
        <f t="shared" si="6"/>
        <v>85736</v>
      </c>
      <c r="X43" s="18">
        <f t="shared" si="7"/>
        <v>26159</v>
      </c>
      <c r="Y43" s="16">
        <f t="shared" si="8"/>
        <v>111895</v>
      </c>
      <c r="AA43" s="9"/>
      <c r="AB43" s="9"/>
    </row>
    <row r="44" spans="3:28" s="7" customFormat="1" ht="15" customHeight="1">
      <c r="C44" s="62"/>
      <c r="D44" s="27" t="s">
        <v>43</v>
      </c>
      <c r="E44" s="38">
        <v>52678</v>
      </c>
      <c r="F44" s="39">
        <v>0</v>
      </c>
      <c r="G44" s="40">
        <f t="shared" si="3"/>
        <v>52678</v>
      </c>
      <c r="H44" s="38">
        <v>2952</v>
      </c>
      <c r="I44" s="39">
        <v>7352</v>
      </c>
      <c r="J44" s="40">
        <f t="shared" si="4"/>
        <v>10304</v>
      </c>
      <c r="K44" s="38">
        <v>0</v>
      </c>
      <c r="L44" s="39">
        <v>3170</v>
      </c>
      <c r="M44" s="40">
        <f t="shared" si="0"/>
        <v>3170</v>
      </c>
      <c r="N44" s="38">
        <v>257</v>
      </c>
      <c r="O44" s="39">
        <v>6913</v>
      </c>
      <c r="P44" s="40">
        <f t="shared" si="1"/>
        <v>7170</v>
      </c>
      <c r="Q44" s="38">
        <v>0</v>
      </c>
      <c r="R44" s="39">
        <v>0</v>
      </c>
      <c r="S44" s="40">
        <f t="shared" si="2"/>
        <v>0</v>
      </c>
      <c r="T44" s="38">
        <v>0</v>
      </c>
      <c r="U44" s="39">
        <v>0</v>
      </c>
      <c r="V44" s="16">
        <f t="shared" si="5"/>
        <v>0</v>
      </c>
      <c r="W44" s="17">
        <f t="shared" si="6"/>
        <v>55887</v>
      </c>
      <c r="X44" s="18">
        <f t="shared" si="7"/>
        <v>17435</v>
      </c>
      <c r="Y44" s="16">
        <f t="shared" si="8"/>
        <v>73322</v>
      </c>
      <c r="AA44" s="9"/>
      <c r="AB44" s="9"/>
    </row>
    <row r="45" spans="3:28" s="7" customFormat="1" ht="15" customHeight="1">
      <c r="C45" s="62"/>
      <c r="D45" s="27" t="s">
        <v>44</v>
      </c>
      <c r="E45" s="38">
        <v>30283</v>
      </c>
      <c r="F45" s="39">
        <v>0</v>
      </c>
      <c r="G45" s="40">
        <f t="shared" si="3"/>
        <v>30283</v>
      </c>
      <c r="H45" s="38">
        <v>3218</v>
      </c>
      <c r="I45" s="39">
        <v>27872</v>
      </c>
      <c r="J45" s="40">
        <f t="shared" si="4"/>
        <v>31090</v>
      </c>
      <c r="K45" s="38">
        <v>0</v>
      </c>
      <c r="L45" s="39">
        <v>3373</v>
      </c>
      <c r="M45" s="40">
        <f t="shared" si="0"/>
        <v>3373</v>
      </c>
      <c r="N45" s="38">
        <v>464</v>
      </c>
      <c r="O45" s="39">
        <v>1996</v>
      </c>
      <c r="P45" s="40">
        <f t="shared" si="1"/>
        <v>2460</v>
      </c>
      <c r="Q45" s="38">
        <v>3761</v>
      </c>
      <c r="R45" s="39">
        <v>12286</v>
      </c>
      <c r="S45" s="40">
        <f t="shared" si="2"/>
        <v>16047</v>
      </c>
      <c r="T45" s="38">
        <v>0</v>
      </c>
      <c r="U45" s="39">
        <v>0</v>
      </c>
      <c r="V45" s="16">
        <f t="shared" si="5"/>
        <v>0</v>
      </c>
      <c r="W45" s="17">
        <f t="shared" si="6"/>
        <v>37726</v>
      </c>
      <c r="X45" s="18">
        <f t="shared" si="7"/>
        <v>45527</v>
      </c>
      <c r="Y45" s="16">
        <f t="shared" si="8"/>
        <v>83253</v>
      </c>
      <c r="AA45" s="9"/>
      <c r="AB45" s="9"/>
    </row>
    <row r="46" spans="3:28" s="7" customFormat="1" ht="15" customHeight="1">
      <c r="C46" s="62"/>
      <c r="D46" s="27" t="s">
        <v>45</v>
      </c>
      <c r="E46" s="38">
        <v>7942</v>
      </c>
      <c r="F46" s="39">
        <v>0</v>
      </c>
      <c r="G46" s="40">
        <f t="shared" si="3"/>
        <v>7942</v>
      </c>
      <c r="H46" s="38">
        <v>1169</v>
      </c>
      <c r="I46" s="39">
        <v>55</v>
      </c>
      <c r="J46" s="40">
        <f t="shared" si="4"/>
        <v>1224</v>
      </c>
      <c r="K46" s="38">
        <v>230</v>
      </c>
      <c r="L46" s="39">
        <v>0</v>
      </c>
      <c r="M46" s="40">
        <f t="shared" si="0"/>
        <v>230</v>
      </c>
      <c r="N46" s="38">
        <v>9</v>
      </c>
      <c r="O46" s="39">
        <v>718</v>
      </c>
      <c r="P46" s="40">
        <f t="shared" si="1"/>
        <v>727</v>
      </c>
      <c r="Q46" s="38">
        <v>0</v>
      </c>
      <c r="R46" s="39">
        <v>0</v>
      </c>
      <c r="S46" s="40">
        <f t="shared" si="2"/>
        <v>0</v>
      </c>
      <c r="T46" s="38">
        <v>0</v>
      </c>
      <c r="U46" s="39">
        <v>0</v>
      </c>
      <c r="V46" s="16">
        <f t="shared" si="5"/>
        <v>0</v>
      </c>
      <c r="W46" s="17">
        <f t="shared" si="6"/>
        <v>9350</v>
      </c>
      <c r="X46" s="18">
        <f t="shared" si="7"/>
        <v>773</v>
      </c>
      <c r="Y46" s="16">
        <f t="shared" si="8"/>
        <v>10123</v>
      </c>
      <c r="AA46" s="9"/>
      <c r="AB46" s="9"/>
    </row>
    <row r="47" spans="3:28" s="7" customFormat="1" ht="15" customHeight="1">
      <c r="C47" s="62"/>
      <c r="D47" s="27" t="s">
        <v>46</v>
      </c>
      <c r="E47" s="38">
        <v>15871</v>
      </c>
      <c r="F47" s="39">
        <v>0</v>
      </c>
      <c r="G47" s="40">
        <f t="shared" si="3"/>
        <v>15871</v>
      </c>
      <c r="H47" s="38">
        <v>7217</v>
      </c>
      <c r="I47" s="39">
        <v>1694</v>
      </c>
      <c r="J47" s="40">
        <f t="shared" si="4"/>
        <v>8911</v>
      </c>
      <c r="K47" s="38">
        <v>0</v>
      </c>
      <c r="L47" s="39">
        <v>0</v>
      </c>
      <c r="M47" s="40">
        <f t="shared" si="0"/>
        <v>0</v>
      </c>
      <c r="N47" s="38">
        <v>30</v>
      </c>
      <c r="O47" s="39">
        <v>155</v>
      </c>
      <c r="P47" s="40">
        <f t="shared" si="1"/>
        <v>185</v>
      </c>
      <c r="Q47" s="38">
        <v>0</v>
      </c>
      <c r="R47" s="39">
        <v>0</v>
      </c>
      <c r="S47" s="40">
        <f t="shared" si="2"/>
        <v>0</v>
      </c>
      <c r="T47" s="38">
        <v>0</v>
      </c>
      <c r="U47" s="39">
        <v>0</v>
      </c>
      <c r="V47" s="16">
        <f t="shared" si="5"/>
        <v>0</v>
      </c>
      <c r="W47" s="17">
        <f t="shared" si="6"/>
        <v>23118</v>
      </c>
      <c r="X47" s="18">
        <f t="shared" si="7"/>
        <v>1849</v>
      </c>
      <c r="Y47" s="16">
        <f t="shared" si="8"/>
        <v>24967</v>
      </c>
      <c r="AA47" s="9"/>
      <c r="AB47" s="9"/>
    </row>
    <row r="48" spans="3:28" s="7" customFormat="1" ht="15" customHeight="1">
      <c r="C48" s="63"/>
      <c r="D48" s="26" t="s">
        <v>18</v>
      </c>
      <c r="E48" s="41">
        <f>SUM(E43:E47)</f>
        <v>153678</v>
      </c>
      <c r="F48" s="42">
        <f>SUM(F43:F47)</f>
        <v>0</v>
      </c>
      <c r="G48" s="37">
        <f t="shared" si="3"/>
        <v>153678</v>
      </c>
      <c r="H48" s="41">
        <f>SUM(H43:H47)</f>
        <v>38285</v>
      </c>
      <c r="I48" s="42">
        <f>SUM(I43:I47)</f>
        <v>53118</v>
      </c>
      <c r="J48" s="37">
        <f t="shared" si="4"/>
        <v>91403</v>
      </c>
      <c r="K48" s="41">
        <f>SUM(K43:K47)</f>
        <v>2500</v>
      </c>
      <c r="L48" s="42">
        <f>SUM(L43:L47)</f>
        <v>7076</v>
      </c>
      <c r="M48" s="37">
        <f t="shared" si="0"/>
        <v>9576</v>
      </c>
      <c r="N48" s="41">
        <f>SUM(N43:N47)</f>
        <v>797</v>
      </c>
      <c r="O48" s="42">
        <f>SUM(O43:O47)</f>
        <v>13161</v>
      </c>
      <c r="P48" s="37">
        <f t="shared" si="1"/>
        <v>13958</v>
      </c>
      <c r="Q48" s="41">
        <f>SUM(Q43:Q47)</f>
        <v>16557</v>
      </c>
      <c r="R48" s="42">
        <f>SUM(R43:R47)</f>
        <v>18388</v>
      </c>
      <c r="S48" s="37">
        <f t="shared" si="2"/>
        <v>34945</v>
      </c>
      <c r="T48" s="41">
        <f>SUM(T43:T47)</f>
        <v>0</v>
      </c>
      <c r="U48" s="42">
        <f>SUM(U43:U47)</f>
        <v>0</v>
      </c>
      <c r="V48" s="13">
        <f t="shared" si="5"/>
        <v>0</v>
      </c>
      <c r="W48" s="14">
        <f t="shared" si="6"/>
        <v>211817</v>
      </c>
      <c r="X48" s="15">
        <f t="shared" si="7"/>
        <v>91743</v>
      </c>
      <c r="Y48" s="13">
        <f t="shared" si="8"/>
        <v>303560</v>
      </c>
      <c r="AA48" s="9"/>
      <c r="AB48" s="9"/>
    </row>
    <row r="49" spans="3:28" s="7" customFormat="1" ht="15" customHeight="1">
      <c r="C49" s="58" t="s">
        <v>66</v>
      </c>
      <c r="D49" s="27" t="s">
        <v>47</v>
      </c>
      <c r="E49" s="38">
        <v>9254</v>
      </c>
      <c r="F49" s="39">
        <v>0</v>
      </c>
      <c r="G49" s="40">
        <f t="shared" si="3"/>
        <v>9254</v>
      </c>
      <c r="H49" s="38">
        <v>153</v>
      </c>
      <c r="I49" s="39">
        <v>1236</v>
      </c>
      <c r="J49" s="40">
        <f t="shared" si="4"/>
        <v>1389</v>
      </c>
      <c r="K49" s="38">
        <v>549</v>
      </c>
      <c r="L49" s="39">
        <v>0</v>
      </c>
      <c r="M49" s="40">
        <f t="shared" si="0"/>
        <v>549</v>
      </c>
      <c r="N49" s="38">
        <v>0</v>
      </c>
      <c r="O49" s="39">
        <v>1162</v>
      </c>
      <c r="P49" s="40">
        <f t="shared" si="1"/>
        <v>1162</v>
      </c>
      <c r="Q49" s="38">
        <v>0</v>
      </c>
      <c r="R49" s="39">
        <v>0</v>
      </c>
      <c r="S49" s="40">
        <f t="shared" si="2"/>
        <v>0</v>
      </c>
      <c r="T49" s="38">
        <v>0</v>
      </c>
      <c r="U49" s="39">
        <v>0</v>
      </c>
      <c r="V49" s="16">
        <f t="shared" si="5"/>
        <v>0</v>
      </c>
      <c r="W49" s="17">
        <f t="shared" si="6"/>
        <v>9956</v>
      </c>
      <c r="X49" s="18">
        <f t="shared" si="7"/>
        <v>2398</v>
      </c>
      <c r="Y49" s="16">
        <f t="shared" si="8"/>
        <v>12354</v>
      </c>
      <c r="AA49" s="9"/>
      <c r="AB49" s="9"/>
    </row>
    <row r="50" spans="3:28" s="7" customFormat="1" ht="15" customHeight="1">
      <c r="C50" s="59"/>
      <c r="D50" s="27" t="s">
        <v>48</v>
      </c>
      <c r="E50" s="38">
        <v>39502</v>
      </c>
      <c r="F50" s="39">
        <v>0</v>
      </c>
      <c r="G50" s="40">
        <f t="shared" si="3"/>
        <v>39502</v>
      </c>
      <c r="H50" s="38">
        <v>2100</v>
      </c>
      <c r="I50" s="39">
        <v>7044</v>
      </c>
      <c r="J50" s="40">
        <f t="shared" si="4"/>
        <v>9144</v>
      </c>
      <c r="K50" s="38">
        <v>651</v>
      </c>
      <c r="L50" s="39">
        <v>0</v>
      </c>
      <c r="M50" s="40">
        <f t="shared" si="0"/>
        <v>651</v>
      </c>
      <c r="N50" s="38">
        <v>141</v>
      </c>
      <c r="O50" s="39">
        <v>1703</v>
      </c>
      <c r="P50" s="40">
        <f t="shared" si="1"/>
        <v>1844</v>
      </c>
      <c r="Q50" s="38">
        <v>0</v>
      </c>
      <c r="R50" s="39">
        <v>0</v>
      </c>
      <c r="S50" s="40">
        <f t="shared" si="2"/>
        <v>0</v>
      </c>
      <c r="T50" s="38">
        <v>0</v>
      </c>
      <c r="U50" s="39">
        <v>0</v>
      </c>
      <c r="V50" s="16">
        <f t="shared" si="5"/>
        <v>0</v>
      </c>
      <c r="W50" s="17">
        <f t="shared" si="6"/>
        <v>42394</v>
      </c>
      <c r="X50" s="18">
        <f t="shared" si="7"/>
        <v>8747</v>
      </c>
      <c r="Y50" s="16">
        <f t="shared" si="8"/>
        <v>51141</v>
      </c>
      <c r="AA50" s="9"/>
      <c r="AB50" s="9"/>
    </row>
    <row r="51" spans="3:28" s="7" customFormat="1" ht="15" customHeight="1">
      <c r="C51" s="59"/>
      <c r="D51" s="27" t="s">
        <v>49</v>
      </c>
      <c r="E51" s="38">
        <v>36764</v>
      </c>
      <c r="F51" s="39">
        <v>0</v>
      </c>
      <c r="G51" s="40">
        <f t="shared" si="3"/>
        <v>36764</v>
      </c>
      <c r="H51" s="38">
        <v>8478</v>
      </c>
      <c r="I51" s="39">
        <v>2489</v>
      </c>
      <c r="J51" s="40">
        <f t="shared" si="4"/>
        <v>10967</v>
      </c>
      <c r="K51" s="38">
        <v>939</v>
      </c>
      <c r="L51" s="39">
        <v>790</v>
      </c>
      <c r="M51" s="40">
        <f t="shared" si="0"/>
        <v>1729</v>
      </c>
      <c r="N51" s="38">
        <v>48</v>
      </c>
      <c r="O51" s="39">
        <v>2487</v>
      </c>
      <c r="P51" s="40">
        <f t="shared" si="1"/>
        <v>2535</v>
      </c>
      <c r="Q51" s="38">
        <v>5010</v>
      </c>
      <c r="R51" s="39">
        <v>2454</v>
      </c>
      <c r="S51" s="40">
        <f t="shared" si="2"/>
        <v>7464</v>
      </c>
      <c r="T51" s="38">
        <v>0</v>
      </c>
      <c r="U51" s="39">
        <v>0</v>
      </c>
      <c r="V51" s="16">
        <f t="shared" si="5"/>
        <v>0</v>
      </c>
      <c r="W51" s="17">
        <f t="shared" si="6"/>
        <v>51239</v>
      </c>
      <c r="X51" s="18">
        <f t="shared" si="7"/>
        <v>8220</v>
      </c>
      <c r="Y51" s="16">
        <f t="shared" si="8"/>
        <v>59459</v>
      </c>
      <c r="AA51" s="9"/>
      <c r="AB51" s="9"/>
    </row>
    <row r="52" spans="3:28" s="7" customFormat="1" ht="15" customHeight="1">
      <c r="C52" s="59"/>
      <c r="D52" s="28" t="s">
        <v>50</v>
      </c>
      <c r="E52" s="43">
        <v>14672</v>
      </c>
      <c r="F52" s="44">
        <v>0</v>
      </c>
      <c r="G52" s="45">
        <f t="shared" si="3"/>
        <v>14672</v>
      </c>
      <c r="H52" s="43">
        <v>900</v>
      </c>
      <c r="I52" s="44">
        <v>487</v>
      </c>
      <c r="J52" s="45">
        <f t="shared" si="4"/>
        <v>1387</v>
      </c>
      <c r="K52" s="43">
        <v>0</v>
      </c>
      <c r="L52" s="44">
        <v>0</v>
      </c>
      <c r="M52" s="45">
        <f t="shared" si="0"/>
        <v>0</v>
      </c>
      <c r="N52" s="43">
        <v>51</v>
      </c>
      <c r="O52" s="44">
        <v>1003</v>
      </c>
      <c r="P52" s="45">
        <f t="shared" si="1"/>
        <v>1054</v>
      </c>
      <c r="Q52" s="43">
        <v>0</v>
      </c>
      <c r="R52" s="44">
        <v>0</v>
      </c>
      <c r="S52" s="45">
        <f t="shared" si="2"/>
        <v>0</v>
      </c>
      <c r="T52" s="43">
        <v>0</v>
      </c>
      <c r="U52" s="44">
        <v>0</v>
      </c>
      <c r="V52" s="19">
        <f t="shared" si="5"/>
        <v>0</v>
      </c>
      <c r="W52" s="20">
        <f t="shared" si="6"/>
        <v>15623</v>
      </c>
      <c r="X52" s="21">
        <f t="shared" si="7"/>
        <v>1490</v>
      </c>
      <c r="Y52" s="19">
        <f t="shared" si="8"/>
        <v>17113</v>
      </c>
      <c r="AA52" s="9"/>
      <c r="AB52" s="9"/>
    </row>
    <row r="53" spans="3:28" s="7" customFormat="1" ht="15" customHeight="1">
      <c r="C53" s="60"/>
      <c r="D53" s="26" t="s">
        <v>18</v>
      </c>
      <c r="E53" s="41">
        <f>SUM(E49:E52)</f>
        <v>100192</v>
      </c>
      <c r="F53" s="42">
        <f>SUM(F49:F52)</f>
        <v>0</v>
      </c>
      <c r="G53" s="37">
        <f t="shared" si="3"/>
        <v>100192</v>
      </c>
      <c r="H53" s="41">
        <f>SUM(H49:H52)</f>
        <v>11631</v>
      </c>
      <c r="I53" s="42">
        <f>SUM(I49:I52)</f>
        <v>11256</v>
      </c>
      <c r="J53" s="37">
        <f t="shared" si="4"/>
        <v>22887</v>
      </c>
      <c r="K53" s="41">
        <f>SUM(K49:K52)</f>
        <v>2139</v>
      </c>
      <c r="L53" s="42">
        <f>SUM(L49:L52)</f>
        <v>790</v>
      </c>
      <c r="M53" s="37">
        <f t="shared" si="0"/>
        <v>2929</v>
      </c>
      <c r="N53" s="41">
        <f>SUM(N49:N52)</f>
        <v>240</v>
      </c>
      <c r="O53" s="42">
        <f>SUM(O49:O52)</f>
        <v>6355</v>
      </c>
      <c r="P53" s="37">
        <f t="shared" si="1"/>
        <v>6595</v>
      </c>
      <c r="Q53" s="41">
        <f>SUM(Q49:Q52)</f>
        <v>5010</v>
      </c>
      <c r="R53" s="42">
        <f>SUM(R49:R52)</f>
        <v>2454</v>
      </c>
      <c r="S53" s="37">
        <f t="shared" si="2"/>
        <v>7464</v>
      </c>
      <c r="T53" s="41">
        <f>SUM(T49:T52)</f>
        <v>0</v>
      </c>
      <c r="U53" s="42">
        <f>SUM(U49:U52)</f>
        <v>0</v>
      </c>
      <c r="V53" s="13">
        <f t="shared" si="5"/>
        <v>0</v>
      </c>
      <c r="W53" s="14">
        <f t="shared" si="6"/>
        <v>119212</v>
      </c>
      <c r="X53" s="15">
        <f t="shared" si="7"/>
        <v>20855</v>
      </c>
      <c r="Y53" s="13">
        <f t="shared" si="8"/>
        <v>140067</v>
      </c>
      <c r="AA53" s="9"/>
      <c r="AB53" s="9"/>
    </row>
    <row r="54" spans="3:28" s="7" customFormat="1" ht="15" customHeight="1">
      <c r="C54" s="58" t="s">
        <v>67</v>
      </c>
      <c r="D54" s="27" t="s">
        <v>51</v>
      </c>
      <c r="E54" s="46">
        <v>102208</v>
      </c>
      <c r="F54" s="47">
        <v>0</v>
      </c>
      <c r="G54" s="48">
        <f t="shared" si="3"/>
        <v>102208</v>
      </c>
      <c r="H54" s="46">
        <v>16456</v>
      </c>
      <c r="I54" s="47">
        <v>14939</v>
      </c>
      <c r="J54" s="48">
        <f t="shared" si="4"/>
        <v>31395</v>
      </c>
      <c r="K54" s="46">
        <v>737</v>
      </c>
      <c r="L54" s="47">
        <v>6308</v>
      </c>
      <c r="M54" s="48">
        <f t="shared" si="0"/>
        <v>7045</v>
      </c>
      <c r="N54" s="46">
        <v>541</v>
      </c>
      <c r="O54" s="47">
        <v>12502</v>
      </c>
      <c r="P54" s="48">
        <f t="shared" si="1"/>
        <v>13043</v>
      </c>
      <c r="Q54" s="46">
        <v>0</v>
      </c>
      <c r="R54" s="47">
        <v>0</v>
      </c>
      <c r="S54" s="48">
        <f t="shared" si="2"/>
        <v>0</v>
      </c>
      <c r="T54" s="46">
        <v>0</v>
      </c>
      <c r="U54" s="47">
        <v>0</v>
      </c>
      <c r="V54" s="22">
        <f t="shared" si="5"/>
        <v>0</v>
      </c>
      <c r="W54" s="23">
        <f t="shared" si="6"/>
        <v>119942</v>
      </c>
      <c r="X54" s="24">
        <f t="shared" si="7"/>
        <v>33749</v>
      </c>
      <c r="Y54" s="22">
        <f t="shared" si="8"/>
        <v>153691</v>
      </c>
      <c r="AA54" s="9"/>
      <c r="AB54" s="9"/>
    </row>
    <row r="55" spans="3:28" s="7" customFormat="1" ht="15" customHeight="1">
      <c r="C55" s="59"/>
      <c r="D55" s="27" t="s">
        <v>52</v>
      </c>
      <c r="E55" s="38">
        <v>15633</v>
      </c>
      <c r="F55" s="39">
        <v>0</v>
      </c>
      <c r="G55" s="40">
        <f>SUM(E55:F55)</f>
        <v>15633</v>
      </c>
      <c r="H55" s="38">
        <v>1826</v>
      </c>
      <c r="I55" s="39">
        <v>4003</v>
      </c>
      <c r="J55" s="40">
        <f>SUM(H55:I55)</f>
        <v>5829</v>
      </c>
      <c r="K55" s="38">
        <v>0</v>
      </c>
      <c r="L55" s="39">
        <v>32</v>
      </c>
      <c r="M55" s="40">
        <f t="shared" si="0"/>
        <v>32</v>
      </c>
      <c r="N55" s="38">
        <v>225</v>
      </c>
      <c r="O55" s="39">
        <v>1515</v>
      </c>
      <c r="P55" s="40">
        <f t="shared" si="1"/>
        <v>1740</v>
      </c>
      <c r="Q55" s="38">
        <v>0</v>
      </c>
      <c r="R55" s="39">
        <v>0</v>
      </c>
      <c r="S55" s="40">
        <f t="shared" si="2"/>
        <v>0</v>
      </c>
      <c r="T55" s="38">
        <v>0</v>
      </c>
      <c r="U55" s="39">
        <v>0</v>
      </c>
      <c r="V55" s="16">
        <f t="shared" si="5"/>
        <v>0</v>
      </c>
      <c r="W55" s="17">
        <f t="shared" si="6"/>
        <v>17684</v>
      </c>
      <c r="X55" s="18">
        <f t="shared" si="7"/>
        <v>5550</v>
      </c>
      <c r="Y55" s="16">
        <f t="shared" si="8"/>
        <v>23234</v>
      </c>
      <c r="AA55" s="9"/>
      <c r="AB55" s="9"/>
    </row>
    <row r="56" spans="3:28" s="7" customFormat="1" ht="15" customHeight="1">
      <c r="C56" s="59"/>
      <c r="D56" s="27" t="s">
        <v>53</v>
      </c>
      <c r="E56" s="38">
        <v>24114</v>
      </c>
      <c r="F56" s="39">
        <v>0</v>
      </c>
      <c r="G56" s="40">
        <f t="shared" si="3"/>
        <v>24114</v>
      </c>
      <c r="H56" s="38">
        <v>2393</v>
      </c>
      <c r="I56" s="39">
        <v>3782</v>
      </c>
      <c r="J56" s="40">
        <f aca="true" t="shared" si="9" ref="J56:J61">SUM(H56:I56)</f>
        <v>6175</v>
      </c>
      <c r="K56" s="38">
        <v>421</v>
      </c>
      <c r="L56" s="39">
        <v>980</v>
      </c>
      <c r="M56" s="40">
        <f t="shared" si="0"/>
        <v>1401</v>
      </c>
      <c r="N56" s="38">
        <v>106</v>
      </c>
      <c r="O56" s="39">
        <v>1553</v>
      </c>
      <c r="P56" s="40">
        <f t="shared" si="1"/>
        <v>1659</v>
      </c>
      <c r="Q56" s="38">
        <v>0</v>
      </c>
      <c r="R56" s="39">
        <v>0</v>
      </c>
      <c r="S56" s="40">
        <f t="shared" si="2"/>
        <v>0</v>
      </c>
      <c r="T56" s="38">
        <v>0</v>
      </c>
      <c r="U56" s="39">
        <v>0</v>
      </c>
      <c r="V56" s="16">
        <f t="shared" si="5"/>
        <v>0</v>
      </c>
      <c r="W56" s="17">
        <f t="shared" si="6"/>
        <v>27034</v>
      </c>
      <c r="X56" s="18">
        <f t="shared" si="7"/>
        <v>6315</v>
      </c>
      <c r="Y56" s="16">
        <f t="shared" si="8"/>
        <v>33349</v>
      </c>
      <c r="AA56" s="9"/>
      <c r="AB56" s="9"/>
    </row>
    <row r="57" spans="3:28" s="7" customFormat="1" ht="15" customHeight="1">
      <c r="C57" s="59"/>
      <c r="D57" s="27" t="s">
        <v>54</v>
      </c>
      <c r="E57" s="38">
        <v>28863</v>
      </c>
      <c r="F57" s="39">
        <v>0</v>
      </c>
      <c r="G57" s="40">
        <f t="shared" si="3"/>
        <v>28863</v>
      </c>
      <c r="H57" s="38">
        <v>1832</v>
      </c>
      <c r="I57" s="39">
        <v>2458</v>
      </c>
      <c r="J57" s="40">
        <f t="shared" si="9"/>
        <v>4290</v>
      </c>
      <c r="K57" s="38">
        <v>1228</v>
      </c>
      <c r="L57" s="39">
        <v>756</v>
      </c>
      <c r="M57" s="40">
        <f t="shared" si="0"/>
        <v>1984</v>
      </c>
      <c r="N57" s="38">
        <v>244</v>
      </c>
      <c r="O57" s="39">
        <v>3136</v>
      </c>
      <c r="P57" s="40">
        <f t="shared" si="1"/>
        <v>3380</v>
      </c>
      <c r="Q57" s="38">
        <v>0</v>
      </c>
      <c r="R57" s="39">
        <v>48</v>
      </c>
      <c r="S57" s="40">
        <f t="shared" si="2"/>
        <v>48</v>
      </c>
      <c r="T57" s="38">
        <v>0</v>
      </c>
      <c r="U57" s="39">
        <v>0</v>
      </c>
      <c r="V57" s="16">
        <f t="shared" si="5"/>
        <v>0</v>
      </c>
      <c r="W57" s="17">
        <f t="shared" si="6"/>
        <v>32167</v>
      </c>
      <c r="X57" s="18">
        <f t="shared" si="7"/>
        <v>6398</v>
      </c>
      <c r="Y57" s="16">
        <f t="shared" si="8"/>
        <v>38565</v>
      </c>
      <c r="AA57" s="9"/>
      <c r="AB57" s="9"/>
    </row>
    <row r="58" spans="3:28" s="7" customFormat="1" ht="15" customHeight="1">
      <c r="C58" s="59"/>
      <c r="D58" s="27" t="s">
        <v>55</v>
      </c>
      <c r="E58" s="38">
        <v>44355</v>
      </c>
      <c r="F58" s="39">
        <v>0</v>
      </c>
      <c r="G58" s="40">
        <f t="shared" si="3"/>
        <v>44355</v>
      </c>
      <c r="H58" s="38">
        <v>3651</v>
      </c>
      <c r="I58" s="39">
        <v>8521</v>
      </c>
      <c r="J58" s="40">
        <f t="shared" si="9"/>
        <v>12172</v>
      </c>
      <c r="K58" s="38">
        <v>16</v>
      </c>
      <c r="L58" s="39">
        <v>0</v>
      </c>
      <c r="M58" s="40">
        <f t="shared" si="0"/>
        <v>16</v>
      </c>
      <c r="N58" s="38">
        <v>300</v>
      </c>
      <c r="O58" s="39">
        <v>1994</v>
      </c>
      <c r="P58" s="40">
        <f t="shared" si="1"/>
        <v>2294</v>
      </c>
      <c r="Q58" s="38">
        <v>13296</v>
      </c>
      <c r="R58" s="39">
        <v>64542</v>
      </c>
      <c r="S58" s="40">
        <f t="shared" si="2"/>
        <v>77838</v>
      </c>
      <c r="T58" s="38">
        <v>0</v>
      </c>
      <c r="U58" s="39">
        <v>0</v>
      </c>
      <c r="V58" s="16">
        <f t="shared" si="5"/>
        <v>0</v>
      </c>
      <c r="W58" s="17">
        <f t="shared" si="6"/>
        <v>61618</v>
      </c>
      <c r="X58" s="18">
        <f t="shared" si="7"/>
        <v>75057</v>
      </c>
      <c r="Y58" s="16">
        <f t="shared" si="8"/>
        <v>136675</v>
      </c>
      <c r="AA58" s="9"/>
      <c r="AB58" s="9"/>
    </row>
    <row r="59" spans="3:28" s="7" customFormat="1" ht="15" customHeight="1">
      <c r="C59" s="59"/>
      <c r="D59" s="27" t="s">
        <v>56</v>
      </c>
      <c r="E59" s="38">
        <v>15659</v>
      </c>
      <c r="F59" s="39">
        <v>0</v>
      </c>
      <c r="G59" s="40">
        <f t="shared" si="3"/>
        <v>15659</v>
      </c>
      <c r="H59" s="38">
        <v>628</v>
      </c>
      <c r="I59" s="39">
        <v>128</v>
      </c>
      <c r="J59" s="40">
        <f t="shared" si="9"/>
        <v>756</v>
      </c>
      <c r="K59" s="38">
        <v>259</v>
      </c>
      <c r="L59" s="39">
        <v>264</v>
      </c>
      <c r="M59" s="40">
        <f t="shared" si="0"/>
        <v>523</v>
      </c>
      <c r="N59" s="38">
        <v>244</v>
      </c>
      <c r="O59" s="39">
        <v>1540</v>
      </c>
      <c r="P59" s="40">
        <f t="shared" si="1"/>
        <v>1784</v>
      </c>
      <c r="Q59" s="38">
        <v>0</v>
      </c>
      <c r="R59" s="39">
        <v>0</v>
      </c>
      <c r="S59" s="40">
        <f t="shared" si="2"/>
        <v>0</v>
      </c>
      <c r="T59" s="38">
        <v>0</v>
      </c>
      <c r="U59" s="39">
        <v>0</v>
      </c>
      <c r="V59" s="16">
        <f t="shared" si="5"/>
        <v>0</v>
      </c>
      <c r="W59" s="17">
        <f t="shared" si="6"/>
        <v>16790</v>
      </c>
      <c r="X59" s="18">
        <f t="shared" si="7"/>
        <v>1932</v>
      </c>
      <c r="Y59" s="16">
        <f t="shared" si="8"/>
        <v>18722</v>
      </c>
      <c r="AA59" s="9"/>
      <c r="AB59" s="9"/>
    </row>
    <row r="60" spans="3:28" s="7" customFormat="1" ht="15" customHeight="1">
      <c r="C60" s="59"/>
      <c r="D60" s="27" t="s">
        <v>57</v>
      </c>
      <c r="E60" s="38">
        <v>40576</v>
      </c>
      <c r="F60" s="39">
        <v>0</v>
      </c>
      <c r="G60" s="40">
        <f t="shared" si="3"/>
        <v>40576</v>
      </c>
      <c r="H60" s="38">
        <v>2228</v>
      </c>
      <c r="I60" s="39">
        <v>1006</v>
      </c>
      <c r="J60" s="40">
        <f t="shared" si="9"/>
        <v>3234</v>
      </c>
      <c r="K60" s="38">
        <v>2736</v>
      </c>
      <c r="L60" s="39">
        <v>3</v>
      </c>
      <c r="M60" s="40">
        <f t="shared" si="0"/>
        <v>2739</v>
      </c>
      <c r="N60" s="38">
        <v>320</v>
      </c>
      <c r="O60" s="39">
        <v>3622</v>
      </c>
      <c r="P60" s="40">
        <f t="shared" si="1"/>
        <v>3942</v>
      </c>
      <c r="Q60" s="38">
        <v>0</v>
      </c>
      <c r="R60" s="39">
        <v>0</v>
      </c>
      <c r="S60" s="40">
        <f t="shared" si="2"/>
        <v>0</v>
      </c>
      <c r="T60" s="38">
        <v>0</v>
      </c>
      <c r="U60" s="39">
        <v>0</v>
      </c>
      <c r="V60" s="16">
        <f t="shared" si="5"/>
        <v>0</v>
      </c>
      <c r="W60" s="17">
        <f t="shared" si="6"/>
        <v>45860</v>
      </c>
      <c r="X60" s="18">
        <f t="shared" si="7"/>
        <v>4631</v>
      </c>
      <c r="Y60" s="16">
        <f t="shared" si="8"/>
        <v>50491</v>
      </c>
      <c r="AA60" s="9"/>
      <c r="AB60" s="9"/>
    </row>
    <row r="61" spans="3:28" s="7" customFormat="1" ht="15" customHeight="1">
      <c r="C61" s="59"/>
      <c r="D61" s="28" t="s">
        <v>58</v>
      </c>
      <c r="E61" s="43">
        <v>32822</v>
      </c>
      <c r="F61" s="44">
        <v>0</v>
      </c>
      <c r="G61" s="45">
        <f t="shared" si="3"/>
        <v>32822</v>
      </c>
      <c r="H61" s="43">
        <v>0</v>
      </c>
      <c r="I61" s="44">
        <v>649</v>
      </c>
      <c r="J61" s="45">
        <f t="shared" si="9"/>
        <v>649</v>
      </c>
      <c r="K61" s="43">
        <v>242</v>
      </c>
      <c r="L61" s="44">
        <v>632</v>
      </c>
      <c r="M61" s="45">
        <f t="shared" si="0"/>
        <v>874</v>
      </c>
      <c r="N61" s="43">
        <v>0</v>
      </c>
      <c r="O61" s="44">
        <v>5880</v>
      </c>
      <c r="P61" s="45">
        <f t="shared" si="1"/>
        <v>5880</v>
      </c>
      <c r="Q61" s="43">
        <v>0</v>
      </c>
      <c r="R61" s="44">
        <v>0</v>
      </c>
      <c r="S61" s="45">
        <f t="shared" si="2"/>
        <v>0</v>
      </c>
      <c r="T61" s="43">
        <v>0</v>
      </c>
      <c r="U61" s="44">
        <v>0</v>
      </c>
      <c r="V61" s="19">
        <f t="shared" si="5"/>
        <v>0</v>
      </c>
      <c r="W61" s="20">
        <f t="shared" si="6"/>
        <v>33064</v>
      </c>
      <c r="X61" s="21">
        <f t="shared" si="7"/>
        <v>7161</v>
      </c>
      <c r="Y61" s="19">
        <f t="shared" si="8"/>
        <v>40225</v>
      </c>
      <c r="AA61" s="9"/>
      <c r="AB61" s="9"/>
    </row>
    <row r="62" spans="3:28" s="7" customFormat="1" ht="15" customHeight="1">
      <c r="C62" s="60"/>
      <c r="D62" s="26" t="s">
        <v>18</v>
      </c>
      <c r="E62" s="14">
        <f>SUM(E54:E61)</f>
        <v>304230</v>
      </c>
      <c r="F62" s="15">
        <f>SUM(F54:F61)</f>
        <v>0</v>
      </c>
      <c r="G62" s="13">
        <f>SUM(E62:F62)</f>
        <v>304230</v>
      </c>
      <c r="H62" s="14">
        <f>SUM(H54:H61)</f>
        <v>29014</v>
      </c>
      <c r="I62" s="15">
        <f>SUM(I54:I61)</f>
        <v>35486</v>
      </c>
      <c r="J62" s="13">
        <f>SUM(H62:I62)</f>
        <v>64500</v>
      </c>
      <c r="K62" s="14">
        <f>SUM(K54:K61)</f>
        <v>5639</v>
      </c>
      <c r="L62" s="15">
        <f>SUM(L54:L61)</f>
        <v>8975</v>
      </c>
      <c r="M62" s="13">
        <f>SUM(K62:L62)</f>
        <v>14614</v>
      </c>
      <c r="N62" s="14">
        <f>SUM(N54:N61)</f>
        <v>1980</v>
      </c>
      <c r="O62" s="15">
        <f>SUM(O54:O61)</f>
        <v>31742</v>
      </c>
      <c r="P62" s="13">
        <f>SUM(N62:O62)</f>
        <v>33722</v>
      </c>
      <c r="Q62" s="14">
        <f>SUM(Q54:Q61)</f>
        <v>13296</v>
      </c>
      <c r="R62" s="15">
        <f>SUM(R54:R61)</f>
        <v>64590</v>
      </c>
      <c r="S62" s="13">
        <f>SUM(Q62:R62)</f>
        <v>77886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354159</v>
      </c>
      <c r="X62" s="15">
        <f t="shared" si="7"/>
        <v>140793</v>
      </c>
      <c r="Y62" s="13">
        <f t="shared" si="8"/>
        <v>494952</v>
      </c>
      <c r="AA62" s="9"/>
      <c r="AB62" s="9"/>
    </row>
    <row r="63" spans="3:28" s="7" customFormat="1" ht="30" customHeight="1" thickBot="1">
      <c r="C63" s="49" t="s">
        <v>69</v>
      </c>
      <c r="D63" s="50"/>
      <c r="E63" s="31">
        <f>E9+E16+E28+E34+E42+E48+E53+E62</f>
        <v>2273097</v>
      </c>
      <c r="F63" s="32">
        <f>F9+F16+F28+F34+F42+F48+F53+F62</f>
        <v>651</v>
      </c>
      <c r="G63" s="33">
        <f>SUM(E63:F63)</f>
        <v>2273748</v>
      </c>
      <c r="H63" s="31">
        <f>H9+H16+H28+H34+H42+H48+H53+H62</f>
        <v>265197</v>
      </c>
      <c r="I63" s="32">
        <f>I9+I16+I28+I34+I42+I48+I53+I62</f>
        <v>499242</v>
      </c>
      <c r="J63" s="33">
        <f>SUM(H63:I63)</f>
        <v>764439</v>
      </c>
      <c r="K63" s="31">
        <f>K9+K16+K28+K34+K42+K48+K53+K62</f>
        <v>167639</v>
      </c>
      <c r="L63" s="32">
        <f>L9+L16+L28+L34+L42+L48+L53+L62</f>
        <v>75517</v>
      </c>
      <c r="M63" s="33">
        <f>SUM(K63:L63)</f>
        <v>243156</v>
      </c>
      <c r="N63" s="31">
        <f>N9+N16+N28+N34+N42+N48+N53+N62</f>
        <v>23588</v>
      </c>
      <c r="O63" s="32">
        <f>O9+O16+O28+O34+O42+O48+O53+O62</f>
        <v>257177</v>
      </c>
      <c r="P63" s="33">
        <f>SUM(N63:O63)</f>
        <v>280765</v>
      </c>
      <c r="Q63" s="31">
        <f>Q9+Q16+Q28+Q34+Q42+Q48+Q53+Q62</f>
        <v>198260</v>
      </c>
      <c r="R63" s="32">
        <f>R9+R16+R28+R34+R42+R48+R53+R62</f>
        <v>189875</v>
      </c>
      <c r="S63" s="33">
        <f>SUM(Q63:R63)</f>
        <v>388135</v>
      </c>
      <c r="T63" s="31">
        <f>T9+T16+T28+T34+T42+T48+T53+T62</f>
        <v>163399</v>
      </c>
      <c r="U63" s="32">
        <f>U9+U16+U28+U34+U42+U48+U53+U62</f>
        <v>122092</v>
      </c>
      <c r="V63" s="33">
        <f t="shared" si="5"/>
        <v>285491</v>
      </c>
      <c r="W63" s="31">
        <f>W9+W16+W28+W34+W42+W48+W53+W62</f>
        <v>3091180</v>
      </c>
      <c r="X63" s="32">
        <f>X9+X16+X28+X34+X42+X48+X53+X62</f>
        <v>1144554</v>
      </c>
      <c r="Y63" s="33">
        <f>SUM(W63:X63)</f>
        <v>4235734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29:C34"/>
    <mergeCell ref="C35:C42"/>
    <mergeCell ref="C43:C48"/>
    <mergeCell ref="C49:C53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2013-07-19T05:57:04Z</dcterms:modified>
  <cp:category/>
  <cp:version/>
  <cp:contentType/>
  <cp:contentStatus/>
</cp:coreProperties>
</file>