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0230" windowHeight="7935" tabRatio="616" activeTab="0"/>
  </bookViews>
  <sheets>
    <sheet name="date" sheetId="1" r:id="rId1"/>
    <sheet name="graph" sheetId="2" r:id="rId2"/>
  </sheets>
  <definedNames>
    <definedName name="__123Graph_A" hidden="1">'date'!$B$52:$B$111</definedName>
    <definedName name="__123Graph_B" hidden="1">'date'!$C$52:$C$111</definedName>
    <definedName name="__123Graph_C" hidden="1">'date'!$D$52:$D$111</definedName>
    <definedName name="__123Graph_D" hidden="1">'date'!$E$52:$E$111</definedName>
    <definedName name="__123Graph_E" hidden="1">'date'!$G$52:$G$111</definedName>
    <definedName name="__123Graph_F" hidden="1">'date'!#REF!</definedName>
    <definedName name="__123Graph_X" hidden="1">'date'!$A$52:$A$111</definedName>
    <definedName name="_Regression_Int" localSheetId="0" hidden="1">1</definedName>
    <definedName name="_xlnm.Print_Area" localSheetId="0">'date'!$A$1:$V$46</definedName>
    <definedName name="Print_Area_MI" localSheetId="0">'date'!$A$1:$V$44</definedName>
    <definedName name="更改">'date'!$A$100</definedName>
  </definedNames>
  <calcPr fullCalcOnLoad="1"/>
</workbook>
</file>

<file path=xl/sharedStrings.xml><?xml version="1.0" encoding="utf-8"?>
<sst xmlns="http://schemas.openxmlformats.org/spreadsheetml/2006/main" count="212" uniqueCount="184">
  <si>
    <t>単位</t>
  </si>
  <si>
    <t>$/t</t>
  </si>
  <si>
    <t>FOB</t>
  </si>
  <si>
    <t>CIF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</si>
  <si>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</si>
  <si>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</si>
  <si>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</si>
  <si>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</si>
  <si>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</si>
  <si>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</si>
  <si>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出所）</t>
  </si>
  <si>
    <t>円/t</t>
  </si>
  <si>
    <t>円/Kg</t>
  </si>
  <si>
    <t>円/$</t>
  </si>
  <si>
    <t>小売業者→→→最終消費者</t>
  </si>
  <si>
    <t>円/10m3</t>
  </si>
  <si>
    <t>（グラフ用データ）</t>
  </si>
  <si>
    <t>為替レート：石油連盟</t>
  </si>
  <si>
    <t>2011.2</t>
  </si>
  <si>
    <r>
      <rPr>
        <sz val="14"/>
        <rFont val="ＭＳ Ｐゴシック"/>
        <family val="3"/>
      </rPr>
      <t>計</t>
    </r>
  </si>
  <si>
    <t>P or B</t>
  </si>
  <si>
    <r>
      <rPr>
        <sz val="14"/>
        <rFont val="ＭＳ ゴシック"/>
        <family val="3"/>
      </rPr>
      <t>一般用</t>
    </r>
  </si>
  <si>
    <r>
      <rPr>
        <sz val="14"/>
        <rFont val="ＭＳ ゴシック"/>
        <family val="3"/>
      </rPr>
      <t>原料用</t>
    </r>
  </si>
  <si>
    <t>2012.1</t>
  </si>
  <si>
    <t>2012.2</t>
  </si>
  <si>
    <t>2011.3</t>
  </si>
  <si>
    <t>2011.4</t>
  </si>
  <si>
    <t>2011.5</t>
  </si>
  <si>
    <t>2011.6</t>
  </si>
  <si>
    <t>2011.7</t>
  </si>
  <si>
    <t>2011.8</t>
  </si>
  <si>
    <t>2011.9</t>
  </si>
  <si>
    <t>2011.10</t>
  </si>
  <si>
    <t>2011.11</t>
  </si>
  <si>
    <t>2011.12</t>
  </si>
  <si>
    <t>2012.3</t>
  </si>
  <si>
    <t>2012.4</t>
  </si>
  <si>
    <t>2012.5</t>
  </si>
  <si>
    <t>2012.6</t>
  </si>
  <si>
    <r>
      <t>CIF</t>
    </r>
    <r>
      <rPr>
        <sz val="14"/>
        <rFont val="ＭＳ Ｐゴシック"/>
        <family val="3"/>
      </rPr>
      <t>価格</t>
    </r>
  </si>
  <si>
    <t>2012.7</t>
  </si>
  <si>
    <t>2012.8</t>
  </si>
  <si>
    <t>2012.9</t>
  </si>
  <si>
    <t>2012.10</t>
  </si>
  <si>
    <t>2012.11</t>
  </si>
  <si>
    <t>2012.12</t>
  </si>
  <si>
    <t>2013.1</t>
  </si>
  <si>
    <t>2013.2</t>
  </si>
  <si>
    <t>2013.3</t>
  </si>
  <si>
    <t>2013.4</t>
  </si>
  <si>
    <t>2013.5</t>
  </si>
  <si>
    <t>2013.6</t>
  </si>
  <si>
    <t>2013.7</t>
  </si>
  <si>
    <t>2013.8</t>
  </si>
  <si>
    <t>2013.9</t>
  </si>
  <si>
    <t>2013.10</t>
  </si>
  <si>
    <t>2013.11</t>
  </si>
  <si>
    <t>2013.12</t>
  </si>
  <si>
    <t>2014.1</t>
  </si>
  <si>
    <t>2014.2</t>
  </si>
  <si>
    <t>2014.3</t>
  </si>
  <si>
    <t>2014.4</t>
  </si>
  <si>
    <t>2014.5</t>
  </si>
  <si>
    <t>2014.6</t>
  </si>
  <si>
    <t>2014.7</t>
  </si>
  <si>
    <t>2014.8</t>
  </si>
  <si>
    <t>2014.9</t>
  </si>
  <si>
    <t>2014.10</t>
  </si>
  <si>
    <t>2014.11</t>
  </si>
  <si>
    <t>2014.12</t>
  </si>
  <si>
    <t>2015.1</t>
  </si>
  <si>
    <t>2015.2</t>
  </si>
  <si>
    <t>2015.3</t>
  </si>
  <si>
    <t>2015.4</t>
  </si>
  <si>
    <t xml:space="preserve">卸売価格：日本経済新聞社「週間商品市況｣ </t>
  </si>
  <si>
    <t>小売価格(家庭用)：総務省統計局「小売物価統計」</t>
  </si>
  <si>
    <t>　　　　　プロパンガス(卸会社販売値、民生用50kg詰め)　ブタンガス(卸会社販売値、産業用大口需要家渡し)</t>
  </si>
  <si>
    <t>2015.5</t>
  </si>
  <si>
    <t>2015.6</t>
  </si>
  <si>
    <t>2015.7</t>
  </si>
  <si>
    <t>2015.8</t>
  </si>
  <si>
    <t>2015.9</t>
  </si>
  <si>
    <t>2015.10</t>
  </si>
  <si>
    <t>2015.11</t>
  </si>
  <si>
    <t>2016.1</t>
  </si>
  <si>
    <t>2015.12</t>
  </si>
  <si>
    <t>流通段階におけるLPガス価格推移</t>
  </si>
  <si>
    <t>2016.2</t>
  </si>
  <si>
    <t>2016.3</t>
  </si>
  <si>
    <t>2016.4</t>
  </si>
  <si>
    <t>2016.5</t>
  </si>
  <si>
    <t>2016.6</t>
  </si>
  <si>
    <t>2016.7</t>
  </si>
  <si>
    <t>2016.8</t>
  </si>
  <si>
    <t>2016.9</t>
  </si>
  <si>
    <t>2014年度</t>
  </si>
  <si>
    <t>2016.10</t>
  </si>
  <si>
    <t>2016.11</t>
  </si>
  <si>
    <t>2016.12</t>
  </si>
  <si>
    <t>2017.1</t>
  </si>
  <si>
    <t>2017.2</t>
  </si>
  <si>
    <t>2015年</t>
  </si>
  <si>
    <t>2016年</t>
  </si>
  <si>
    <t>2015年度</t>
  </si>
  <si>
    <t>2016年度</t>
  </si>
  <si>
    <t>2017.3</t>
  </si>
  <si>
    <t>2017.4</t>
  </si>
  <si>
    <t>FOB</t>
  </si>
  <si>
    <t>2017.5</t>
  </si>
  <si>
    <t>2017.6</t>
  </si>
  <si>
    <t>2017.7</t>
  </si>
  <si>
    <t>2017.8</t>
  </si>
  <si>
    <r>
      <t>FOB</t>
    </r>
    <r>
      <rPr>
        <sz val="14"/>
        <rFont val="ＭＳ ゴシック"/>
        <family val="3"/>
      </rPr>
      <t>価格：サウジアラビア</t>
    </r>
    <r>
      <rPr>
        <sz val="14"/>
        <rFont val="ＭＳ 明朝"/>
        <family val="1"/>
      </rPr>
      <t>CP</t>
    </r>
    <r>
      <rPr>
        <sz val="14"/>
        <rFont val="ＭＳ ゴシック"/>
        <family val="3"/>
      </rPr>
      <t>（</t>
    </r>
    <r>
      <rPr>
        <sz val="14"/>
        <rFont val="ＭＳ 明朝"/>
        <family val="1"/>
      </rPr>
      <t>Contract Price</t>
    </r>
    <r>
      <rPr>
        <sz val="14"/>
        <rFont val="ＭＳ ゴシック"/>
        <family val="3"/>
      </rPr>
      <t>）</t>
    </r>
  </si>
  <si>
    <r>
      <t>CIF</t>
    </r>
    <r>
      <rPr>
        <sz val="14"/>
        <rFont val="ＭＳ ゴシック"/>
        <family val="3"/>
      </rPr>
      <t>価格：財務省「貿易統計」</t>
    </r>
  </si>
  <si>
    <r>
      <rPr>
        <sz val="14"/>
        <rFont val="ＭＳ 明朝"/>
        <family val="1"/>
      </rPr>
      <t>家庭用</t>
    </r>
  </si>
  <si>
    <r>
      <rPr>
        <sz val="14"/>
        <rFont val="ＭＳ Ｐゴシック"/>
        <family val="3"/>
      </rPr>
      <t>前月</t>
    </r>
  </si>
  <si>
    <r>
      <rPr>
        <sz val="14"/>
        <rFont val="ＭＳ Ｐゴシック"/>
        <family val="3"/>
      </rPr>
      <t>最新月</t>
    </r>
  </si>
  <si>
    <r>
      <rPr>
        <sz val="14"/>
        <rFont val="Arial"/>
        <family val="2"/>
      </rPr>
      <t>FOB</t>
    </r>
    <r>
      <rPr>
        <sz val="14"/>
        <rFont val="ＭＳ 明朝"/>
        <family val="1"/>
      </rPr>
      <t>価格</t>
    </r>
  </si>
  <si>
    <r>
      <rPr>
        <sz val="14"/>
        <rFont val="ＭＳ ゴシック"/>
        <family val="3"/>
      </rPr>
      <t>家庭用</t>
    </r>
    <r>
      <rPr>
        <sz val="14"/>
        <rFont val="ＭＳ 明朝"/>
        <family val="1"/>
      </rPr>
      <t>(</t>
    </r>
    <r>
      <rPr>
        <sz val="14"/>
        <rFont val="ＭＳ ゴシック"/>
        <family val="3"/>
      </rPr>
      <t>東京</t>
    </r>
    <r>
      <rPr>
        <sz val="14"/>
        <rFont val="ＭＳ 明朝"/>
        <family val="1"/>
      </rPr>
      <t>)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</si>
  <si>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P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</si>
  <si>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B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</si>
  <si>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p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</si>
  <si>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b</t>
    </r>
  </si>
  <si>
    <t>2017.9</t>
  </si>
  <si>
    <t>2017.10</t>
  </si>
  <si>
    <t>2017.11</t>
  </si>
  <si>
    <r>
      <t>2</t>
    </r>
    <r>
      <rPr>
        <sz val="14"/>
        <color indexed="12"/>
        <rFont val="ＭＳ Ｐゴシック"/>
        <family val="3"/>
      </rPr>
      <t>月</t>
    </r>
  </si>
  <si>
    <t>2017.12</t>
  </si>
  <si>
    <t>2018.1</t>
  </si>
  <si>
    <r>
      <t>4</t>
    </r>
    <r>
      <rPr>
        <sz val="14"/>
        <color indexed="12"/>
        <rFont val="ＭＳ Ｐゴシック"/>
        <family val="3"/>
      </rPr>
      <t>月</t>
    </r>
  </si>
  <si>
    <t>2018.2</t>
  </si>
  <si>
    <r>
      <t>5</t>
    </r>
    <r>
      <rPr>
        <sz val="14"/>
        <color indexed="12"/>
        <rFont val="ＭＳ Ｐゴシック"/>
        <family val="3"/>
      </rPr>
      <t>月</t>
    </r>
  </si>
  <si>
    <t>2018.3</t>
  </si>
  <si>
    <r>
      <t>6</t>
    </r>
    <r>
      <rPr>
        <sz val="14"/>
        <color indexed="12"/>
        <rFont val="ＭＳ Ｐゴシック"/>
        <family val="3"/>
      </rPr>
      <t>月</t>
    </r>
  </si>
  <si>
    <t>2018.4</t>
  </si>
  <si>
    <r>
      <t>7</t>
    </r>
    <r>
      <rPr>
        <sz val="14"/>
        <color indexed="12"/>
        <rFont val="ＭＳ Ｐゴシック"/>
        <family val="3"/>
      </rPr>
      <t>月</t>
    </r>
  </si>
  <si>
    <t>2018.5</t>
  </si>
  <si>
    <r>
      <t>8</t>
    </r>
    <r>
      <rPr>
        <sz val="14"/>
        <color indexed="12"/>
        <rFont val="ＭＳ Ｐゴシック"/>
        <family val="3"/>
      </rPr>
      <t>月</t>
    </r>
  </si>
  <si>
    <t>2018.6</t>
  </si>
  <si>
    <r>
      <t>9</t>
    </r>
    <r>
      <rPr>
        <sz val="14"/>
        <color indexed="12"/>
        <rFont val="ＭＳ Ｐゴシック"/>
        <family val="3"/>
      </rPr>
      <t>月</t>
    </r>
  </si>
  <si>
    <r>
      <t>10</t>
    </r>
    <r>
      <rPr>
        <sz val="14"/>
        <color indexed="12"/>
        <rFont val="ＭＳ Ｐゴシック"/>
        <family val="3"/>
      </rPr>
      <t>月</t>
    </r>
  </si>
  <si>
    <t>2018.7</t>
  </si>
  <si>
    <t>2018.8</t>
  </si>
  <si>
    <r>
      <t>11</t>
    </r>
    <r>
      <rPr>
        <sz val="14"/>
        <color indexed="12"/>
        <rFont val="ＭＳ Ｐゴシック"/>
        <family val="3"/>
      </rPr>
      <t>月</t>
    </r>
  </si>
  <si>
    <t>2018.9</t>
  </si>
  <si>
    <r>
      <t>12</t>
    </r>
    <r>
      <rPr>
        <sz val="14"/>
        <color indexed="12"/>
        <rFont val="ＭＳ Ｐゴシック"/>
        <family val="3"/>
      </rPr>
      <t>月</t>
    </r>
  </si>
  <si>
    <t>2018.10</t>
  </si>
  <si>
    <t>2018.11</t>
  </si>
  <si>
    <t>2018.12</t>
  </si>
  <si>
    <t>ﾌﾟﾛﾊﾟﾝ</t>
  </si>
  <si>
    <t>ブタン</t>
  </si>
  <si>
    <r>
      <t>3</t>
    </r>
    <r>
      <rPr>
        <sz val="14"/>
        <color indexed="12"/>
        <rFont val="ＭＳ Ｐゴシック"/>
        <family val="3"/>
      </rPr>
      <t>月</t>
    </r>
  </si>
  <si>
    <t>2019.1</t>
  </si>
  <si>
    <t>2019.2</t>
  </si>
  <si>
    <t>2019.3</t>
  </si>
  <si>
    <r>
      <t>2017</t>
    </r>
    <r>
      <rPr>
        <sz val="14"/>
        <color indexed="12"/>
        <rFont val="ＭＳ Ｐゴシック"/>
        <family val="3"/>
      </rPr>
      <t>年度</t>
    </r>
  </si>
  <si>
    <t>2019.4</t>
  </si>
  <si>
    <r>
      <t>2018</t>
    </r>
    <r>
      <rPr>
        <sz val="14"/>
        <color indexed="12"/>
        <rFont val="ＭＳ Ｐゴシック"/>
        <family val="3"/>
      </rPr>
      <t>年度</t>
    </r>
  </si>
  <si>
    <t>2019.5</t>
  </si>
  <si>
    <t>※本表の範囲内(2016年1月～2019年3月)において、円ベースの家庭用(東京)小売価格に変動はございません。</t>
  </si>
  <si>
    <t>2019.6</t>
  </si>
  <si>
    <t>2019.7</t>
  </si>
  <si>
    <t>2019.8</t>
  </si>
  <si>
    <t>2019.9</t>
  </si>
  <si>
    <t>2019.10</t>
  </si>
  <si>
    <t>2019.11</t>
  </si>
  <si>
    <t>2019.12</t>
  </si>
  <si>
    <t>2020.1</t>
  </si>
  <si>
    <t>2020.2</t>
  </si>
  <si>
    <t>2020.3</t>
  </si>
  <si>
    <t>2020.4</t>
  </si>
  <si>
    <t>2020.5</t>
  </si>
  <si>
    <t>2017年</t>
  </si>
  <si>
    <t>2018年</t>
  </si>
  <si>
    <r>
      <t>2019</t>
    </r>
    <r>
      <rPr>
        <sz val="14"/>
        <color indexed="12"/>
        <rFont val="ＭＳ Ｐゴシック"/>
        <family val="3"/>
      </rPr>
      <t>年</t>
    </r>
  </si>
  <si>
    <t>2020.6</t>
  </si>
  <si>
    <t>2020.7</t>
  </si>
  <si>
    <t>2020.8</t>
  </si>
  <si>
    <t>2020.9</t>
  </si>
  <si>
    <t>2020.10</t>
  </si>
  <si>
    <r>
      <t>1</t>
    </r>
    <r>
      <rPr>
        <sz val="14"/>
        <color indexed="12"/>
        <rFont val="ＭＳ Ｐゴシック"/>
        <family val="3"/>
      </rPr>
      <t>月</t>
    </r>
  </si>
  <si>
    <t>2020.11</t>
  </si>
  <si>
    <t>2020.12</t>
  </si>
  <si>
    <t>2021.1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</si>
</sst>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  <numFmt numFmtId="191" formatCode="0_ "/>
    <numFmt numFmtId="192" formatCode="0_);[Red]\(0\)"/>
    <numFmt numFmtId="193" formatCode="0.00_ "/>
    <numFmt numFmtId="194" formatCode="0.0_ "/>
    <numFmt numFmtId="195" formatCode="\ ###,###,##0;&quot;-&quot;###,###,##0"/>
    <numFmt numFmtId="196" formatCode="#,##0.000;[Red]\-#,##0.00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]ggge&quot;年&quot;m&quot;月&quot;d&quot;日&quot;;@"/>
    <numFmt numFmtId="205" formatCode="[$]gge&quot;年&quot;m&quot;月&quot;d&quot;日&quot;;@"/>
  </numFmts>
  <fonts count="7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8"/>
      <name val="Arial"/>
      <family val="2"/>
    </font>
    <font>
      <b/>
      <sz val="22"/>
      <name val="Meiryo UI"/>
      <family val="3"/>
    </font>
    <font>
      <sz val="13"/>
      <name val="ＭＳ Ｐゴシック"/>
      <family val="3"/>
    </font>
    <font>
      <sz val="12"/>
      <name val="ＭＳ ゴシック"/>
      <family val="3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4"/>
      <color indexed="12"/>
      <name val="ＭＳ 明朝"/>
      <family val="1"/>
    </font>
    <font>
      <sz val="16"/>
      <name val="ＭＳ ゴシック"/>
      <family val="3"/>
    </font>
    <font>
      <sz val="16"/>
      <name val="Times New Roman"/>
      <family val="1"/>
    </font>
    <font>
      <sz val="14"/>
      <color indexed="12"/>
      <name val="ＭＳ ゴシック"/>
      <family val="3"/>
    </font>
    <font>
      <sz val="11"/>
      <name val="Arial"/>
      <family val="2"/>
    </font>
    <font>
      <sz val="14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4"/>
      <color indexed="8"/>
      <name val="ＭＳ 明朝"/>
      <family val="1"/>
    </font>
    <font>
      <sz val="12"/>
      <color indexed="10"/>
      <name val="Meiryo UI"/>
      <family val="3"/>
    </font>
    <font>
      <sz val="11.25"/>
      <color indexed="8"/>
      <name val="ＭＳ Ｐゴシック"/>
      <family val="3"/>
    </font>
    <font>
      <b/>
      <sz val="18"/>
      <color indexed="8"/>
      <name val="HGｺﾞｼｯｸE"/>
      <family val="3"/>
    </font>
    <font>
      <b/>
      <sz val="18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2"/>
      <color theme="1"/>
      <name val="ＭＳ Ｐゴシック"/>
      <family val="3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4"/>
      <color theme="1"/>
      <name val="ＭＳ 明朝"/>
      <family val="1"/>
    </font>
    <font>
      <sz val="12"/>
      <color rgb="FFFF0000"/>
      <name val="Meiryo UI"/>
      <family val="3"/>
    </font>
    <font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horizontal="right" vertical="center"/>
      <protection locked="0"/>
    </xf>
    <xf numFmtId="177" fontId="15" fillId="0" borderId="15" xfId="0" applyNumberFormat="1" applyFont="1" applyBorder="1" applyAlignment="1" applyProtection="1">
      <alignment vertical="center"/>
      <protection locked="0"/>
    </xf>
    <xf numFmtId="177" fontId="15" fillId="0" borderId="16" xfId="0" applyNumberFormat="1" applyFont="1" applyBorder="1" applyAlignment="1" applyProtection="1">
      <alignment vertical="center"/>
      <protection locked="0"/>
    </xf>
    <xf numFmtId="37" fontId="16" fillId="0" borderId="17" xfId="0" applyNumberFormat="1" applyFont="1" applyBorder="1" applyAlignment="1" applyProtection="1">
      <alignment vertical="center"/>
      <protection locked="0"/>
    </xf>
    <xf numFmtId="37" fontId="16" fillId="0" borderId="18" xfId="0" applyNumberFormat="1" applyFont="1" applyBorder="1" applyAlignment="1" applyProtection="1">
      <alignment vertical="center"/>
      <protection locked="0"/>
    </xf>
    <xf numFmtId="37" fontId="16" fillId="0" borderId="16" xfId="0" applyNumberFormat="1" applyFont="1" applyBorder="1" applyAlignment="1" applyProtection="1">
      <alignment vertical="center"/>
      <protection locked="0"/>
    </xf>
    <xf numFmtId="37" fontId="16" fillId="0" borderId="19" xfId="0" applyNumberFormat="1" applyFont="1" applyBorder="1" applyAlignment="1" applyProtection="1">
      <alignment vertical="center"/>
      <protection locked="0"/>
    </xf>
    <xf numFmtId="37" fontId="16" fillId="0" borderId="20" xfId="0" applyNumberFormat="1" applyFont="1" applyBorder="1" applyAlignment="1">
      <alignment vertical="center"/>
    </xf>
    <xf numFmtId="37" fontId="16" fillId="0" borderId="18" xfId="0" applyNumberFormat="1" applyFont="1" applyBorder="1" applyAlignment="1">
      <alignment vertical="center"/>
    </xf>
    <xf numFmtId="37" fontId="16" fillId="0" borderId="21" xfId="0" applyNumberFormat="1" applyFont="1" applyBorder="1" applyAlignment="1" applyProtection="1">
      <alignment vertical="center"/>
      <protection locked="0"/>
    </xf>
    <xf numFmtId="177" fontId="15" fillId="0" borderId="20" xfId="0" applyNumberFormat="1" applyFont="1" applyBorder="1" applyAlignment="1" applyProtection="1">
      <alignment vertical="center"/>
      <protection locked="0"/>
    </xf>
    <xf numFmtId="178" fontId="15" fillId="0" borderId="15" xfId="0" applyNumberFormat="1" applyFont="1" applyBorder="1" applyAlignment="1" applyProtection="1">
      <alignment vertical="center"/>
      <protection locked="0"/>
    </xf>
    <xf numFmtId="37" fontId="16" fillId="0" borderId="22" xfId="0" applyNumberFormat="1" applyFont="1" applyBorder="1" applyAlignment="1" applyProtection="1">
      <alignment vertical="center"/>
      <protection locked="0"/>
    </xf>
    <xf numFmtId="2" fontId="15" fillId="0" borderId="23" xfId="0" applyNumberFormat="1" applyFont="1" applyBorder="1" applyAlignment="1" applyProtection="1">
      <alignment vertical="center"/>
      <protection locked="0"/>
    </xf>
    <xf numFmtId="2" fontId="17" fillId="0" borderId="0" xfId="0" applyNumberFormat="1" applyFont="1" applyAlignment="1" applyProtection="1">
      <alignment vertical="center"/>
      <protection locked="0"/>
    </xf>
    <xf numFmtId="37" fontId="16" fillId="0" borderId="20" xfId="0" applyNumberFormat="1" applyFont="1" applyBorder="1" applyAlignment="1" applyProtection="1">
      <alignment vertical="center"/>
      <protection locked="0"/>
    </xf>
    <xf numFmtId="177" fontId="15" fillId="0" borderId="19" xfId="0" applyNumberFormat="1" applyFont="1" applyBorder="1" applyAlignment="1" applyProtection="1">
      <alignment vertical="center"/>
      <protection locked="0"/>
    </xf>
    <xf numFmtId="37" fontId="15" fillId="0" borderId="19" xfId="0" applyNumberFormat="1" applyFont="1" applyBorder="1" applyAlignment="1" applyProtection="1">
      <alignment vertical="center"/>
      <protection locked="0"/>
    </xf>
    <xf numFmtId="55" fontId="14" fillId="0" borderId="24" xfId="0" applyNumberFormat="1" applyFont="1" applyBorder="1" applyAlignment="1" applyProtection="1">
      <alignment horizontal="right" vertical="center"/>
      <protection locked="0"/>
    </xf>
    <xf numFmtId="37" fontId="16" fillId="0" borderId="25" xfId="0" applyNumberFormat="1" applyFont="1" applyBorder="1" applyAlignment="1" applyProtection="1">
      <alignment vertical="center"/>
      <protection locked="0"/>
    </xf>
    <xf numFmtId="37" fontId="16" fillId="0" borderId="26" xfId="0" applyNumberFormat="1" applyFont="1" applyBorder="1" applyAlignment="1" applyProtection="1">
      <alignment vertical="center"/>
      <protection locked="0"/>
    </xf>
    <xf numFmtId="37" fontId="16" fillId="0" borderId="27" xfId="0" applyNumberFormat="1" applyFont="1" applyBorder="1" applyAlignment="1" applyProtection="1">
      <alignment vertical="center"/>
      <protection locked="0"/>
    </xf>
    <xf numFmtId="2" fontId="15" fillId="0" borderId="28" xfId="0" applyNumberFormat="1" applyFont="1" applyBorder="1" applyAlignment="1" applyProtection="1">
      <alignment vertical="center"/>
      <protection locked="0"/>
    </xf>
    <xf numFmtId="37" fontId="16" fillId="0" borderId="29" xfId="0" applyNumberFormat="1" applyFont="1" applyBorder="1" applyAlignment="1" applyProtection="1">
      <alignment vertical="center"/>
      <protection locked="0"/>
    </xf>
    <xf numFmtId="37" fontId="16" fillId="0" borderId="30" xfId="0" applyNumberFormat="1" applyFont="1" applyBorder="1" applyAlignment="1" applyProtection="1">
      <alignment vertical="center"/>
      <protection locked="0"/>
    </xf>
    <xf numFmtId="37" fontId="16" fillId="0" borderId="31" xfId="0" applyNumberFormat="1" applyFont="1" applyBorder="1" applyAlignment="1" applyProtection="1">
      <alignment vertical="center"/>
      <protection locked="0"/>
    </xf>
    <xf numFmtId="37" fontId="16" fillId="0" borderId="32" xfId="0" applyNumberFormat="1" applyFont="1" applyBorder="1" applyAlignment="1">
      <alignment vertical="center"/>
    </xf>
    <xf numFmtId="37" fontId="16" fillId="0" borderId="33" xfId="0" applyNumberFormat="1" applyFont="1" applyBorder="1" applyAlignment="1">
      <alignment vertical="center"/>
    </xf>
    <xf numFmtId="2" fontId="15" fillId="0" borderId="34" xfId="0" applyNumberFormat="1" applyFont="1" applyBorder="1" applyAlignment="1" applyProtection="1">
      <alignment vertical="center"/>
      <protection locked="0"/>
    </xf>
    <xf numFmtId="37" fontId="16" fillId="0" borderId="35" xfId="0" applyNumberFormat="1" applyFont="1" applyBorder="1" applyAlignment="1" applyProtection="1">
      <alignment vertical="center"/>
      <protection locked="0"/>
    </xf>
    <xf numFmtId="37" fontId="16" fillId="0" borderId="36" xfId="0" applyNumberFormat="1" applyFont="1" applyBorder="1" applyAlignment="1" applyProtection="1">
      <alignment vertical="center"/>
      <protection locked="0"/>
    </xf>
    <xf numFmtId="37" fontId="16" fillId="0" borderId="0" xfId="0" applyNumberFormat="1" applyFont="1" applyAlignment="1" applyProtection="1">
      <alignment vertical="center"/>
      <protection locked="0"/>
    </xf>
    <xf numFmtId="37" fontId="16" fillId="0" borderId="37" xfId="0" applyNumberFormat="1" applyFont="1" applyBorder="1" applyAlignment="1">
      <alignment vertical="center"/>
    </xf>
    <xf numFmtId="37" fontId="16" fillId="0" borderId="38" xfId="0" applyNumberFormat="1" applyFont="1" applyBorder="1" applyAlignment="1">
      <alignment vertical="center"/>
    </xf>
    <xf numFmtId="37" fontId="16" fillId="0" borderId="39" xfId="0" applyNumberFormat="1" applyFont="1" applyBorder="1" applyAlignment="1" applyProtection="1">
      <alignment vertical="center"/>
      <protection locked="0"/>
    </xf>
    <xf numFmtId="177" fontId="15" fillId="0" borderId="37" xfId="0" applyNumberFormat="1" applyFont="1" applyBorder="1" applyAlignment="1" applyProtection="1">
      <alignment vertical="center"/>
      <protection locked="0"/>
    </xf>
    <xf numFmtId="177" fontId="15" fillId="0" borderId="38" xfId="0" applyNumberFormat="1" applyFont="1" applyBorder="1" applyAlignment="1" applyProtection="1">
      <alignment vertical="center"/>
      <protection locked="0"/>
    </xf>
    <xf numFmtId="2" fontId="15" fillId="0" borderId="40" xfId="0" applyNumberFormat="1" applyFont="1" applyBorder="1" applyAlignment="1" applyProtection="1">
      <alignment vertical="center"/>
      <protection locked="0"/>
    </xf>
    <xf numFmtId="55" fontId="14" fillId="0" borderId="41" xfId="0" applyNumberFormat="1" applyFont="1" applyBorder="1" applyAlignment="1" applyProtection="1">
      <alignment horizontal="right" vertical="center"/>
      <protection locked="0"/>
    </xf>
    <xf numFmtId="177" fontId="65" fillId="0" borderId="42" xfId="0" applyNumberFormat="1" applyFont="1" applyBorder="1" applyAlignment="1" applyProtection="1">
      <alignment vertical="center"/>
      <protection locked="0"/>
    </xf>
    <xf numFmtId="37" fontId="66" fillId="0" borderId="26" xfId="0" applyNumberFormat="1" applyFont="1" applyBorder="1" applyAlignment="1" applyProtection="1">
      <alignment vertical="center"/>
      <protection locked="0"/>
    </xf>
    <xf numFmtId="37" fontId="66" fillId="0" borderId="25" xfId="0" applyNumberFormat="1" applyFont="1" applyBorder="1" applyAlignment="1" applyProtection="1">
      <alignment vertical="center"/>
      <protection locked="0"/>
    </xf>
    <xf numFmtId="37" fontId="66" fillId="0" borderId="43" xfId="0" applyNumberFormat="1" applyFont="1" applyBorder="1" applyAlignment="1" applyProtection="1">
      <alignment vertical="center"/>
      <protection locked="0"/>
    </xf>
    <xf numFmtId="37" fontId="66" fillId="0" borderId="44" xfId="0" applyNumberFormat="1" applyFont="1" applyBorder="1" applyAlignment="1">
      <alignment vertical="center"/>
    </xf>
    <xf numFmtId="37" fontId="66" fillId="0" borderId="45" xfId="0" applyNumberFormat="1" applyFont="1" applyBorder="1" applyAlignment="1">
      <alignment vertical="center"/>
    </xf>
    <xf numFmtId="184" fontId="65" fillId="0" borderId="42" xfId="51" applyNumberFormat="1" applyFont="1" applyBorder="1" applyAlignment="1" applyProtection="1">
      <alignment vertical="center"/>
      <protection locked="0"/>
    </xf>
    <xf numFmtId="184" fontId="65" fillId="0" borderId="26" xfId="51" applyNumberFormat="1" applyFont="1" applyBorder="1" applyAlignment="1" applyProtection="1">
      <alignment vertical="center"/>
      <protection locked="0"/>
    </xf>
    <xf numFmtId="177" fontId="65" fillId="0" borderId="25" xfId="0" applyNumberFormat="1" applyFont="1" applyBorder="1" applyAlignment="1" applyProtection="1">
      <alignment vertical="center"/>
      <protection locked="0"/>
    </xf>
    <xf numFmtId="177" fontId="65" fillId="0" borderId="45" xfId="0" applyNumberFormat="1" applyFont="1" applyBorder="1" applyAlignment="1" applyProtection="1">
      <alignment vertical="center"/>
      <protection locked="0"/>
    </xf>
    <xf numFmtId="178" fontId="65" fillId="0" borderId="42" xfId="0" applyNumberFormat="1" applyFont="1" applyBorder="1" applyAlignment="1" applyProtection="1">
      <alignment vertical="center"/>
      <protection locked="0"/>
    </xf>
    <xf numFmtId="37" fontId="66" fillId="0" borderId="46" xfId="0" applyNumberFormat="1" applyFont="1" applyBorder="1" applyAlignment="1" applyProtection="1">
      <alignment vertical="center"/>
      <protection locked="0"/>
    </xf>
    <xf numFmtId="37" fontId="65" fillId="0" borderId="45" xfId="0" applyNumberFormat="1" applyFont="1" applyBorder="1" applyAlignment="1" applyProtection="1">
      <alignment vertical="center"/>
      <protection locked="0"/>
    </xf>
    <xf numFmtId="37" fontId="66" fillId="0" borderId="27" xfId="0" applyNumberFormat="1" applyFont="1" applyBorder="1" applyAlignment="1" applyProtection="1">
      <alignment vertical="center"/>
      <protection locked="0"/>
    </xf>
    <xf numFmtId="37" fontId="66" fillId="0" borderId="47" xfId="0" applyNumberFormat="1" applyFont="1" applyBorder="1" applyAlignment="1" applyProtection="1">
      <alignment vertical="center"/>
      <protection locked="0"/>
    </xf>
    <xf numFmtId="37" fontId="66" fillId="0" borderId="48" xfId="0" applyNumberFormat="1" applyFont="1" applyBorder="1" applyAlignment="1" applyProtection="1">
      <alignment vertical="center"/>
      <protection locked="0"/>
    </xf>
    <xf numFmtId="37" fontId="66" fillId="0" borderId="49" xfId="0" applyNumberFormat="1" applyFont="1" applyBorder="1" applyAlignment="1" applyProtection="1">
      <alignment vertical="center"/>
      <protection locked="0"/>
    </xf>
    <xf numFmtId="37" fontId="66" fillId="0" borderId="50" xfId="0" applyNumberFormat="1" applyFont="1" applyBorder="1" applyAlignment="1">
      <alignment vertical="center"/>
    </xf>
    <xf numFmtId="177" fontId="65" fillId="0" borderId="51" xfId="0" applyNumberFormat="1" applyFont="1" applyBorder="1" applyAlignment="1" applyProtection="1">
      <alignment vertical="center"/>
      <protection locked="0"/>
    </xf>
    <xf numFmtId="37" fontId="66" fillId="0" borderId="17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/>
      <protection locked="0"/>
    </xf>
    <xf numFmtId="40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8" fillId="0" borderId="0" xfId="0" applyFont="1" applyAlignment="1">
      <alignment horizontal="left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0" fontId="21" fillId="0" borderId="0" xfId="0" applyFont="1" applyAlignment="1">
      <alignment horizontal="right"/>
    </xf>
    <xf numFmtId="49" fontId="6" fillId="0" borderId="52" xfId="0" applyNumberFormat="1" applyFont="1" applyBorder="1" applyAlignment="1">
      <alignment horizontal="right"/>
    </xf>
    <xf numFmtId="37" fontId="66" fillId="0" borderId="45" xfId="0" applyNumberFormat="1" applyFont="1" applyBorder="1" applyAlignment="1" applyProtection="1">
      <alignment vertical="center"/>
      <protection locked="0"/>
    </xf>
    <xf numFmtId="14" fontId="67" fillId="0" borderId="0" xfId="0" applyNumberFormat="1" applyFont="1" applyAlignment="1">
      <alignment horizontal="right" shrinkToFit="1"/>
    </xf>
    <xf numFmtId="0" fontId="14" fillId="0" borderId="53" xfId="0" applyFont="1" applyBorder="1" applyAlignment="1" applyProtection="1">
      <alignment horizontal="right" vertical="center"/>
      <protection locked="0"/>
    </xf>
    <xf numFmtId="2" fontId="15" fillId="0" borderId="54" xfId="0" applyNumberFormat="1" applyFont="1" applyBorder="1" applyAlignment="1" applyProtection="1">
      <alignment vertical="center"/>
      <protection locked="0"/>
    </xf>
    <xf numFmtId="2" fontId="65" fillId="0" borderId="40" xfId="0" applyNumberFormat="1" applyFont="1" applyBorder="1" applyAlignment="1" applyProtection="1">
      <alignment vertical="center"/>
      <protection locked="0"/>
    </xf>
    <xf numFmtId="37" fontId="66" fillId="0" borderId="35" xfId="0" applyNumberFormat="1" applyFont="1" applyBorder="1" applyAlignment="1" applyProtection="1">
      <alignment vertical="center"/>
      <protection locked="0"/>
    </xf>
    <xf numFmtId="37" fontId="66" fillId="0" borderId="38" xfId="0" applyNumberFormat="1" applyFont="1" applyBorder="1" applyAlignment="1">
      <alignment vertical="center"/>
    </xf>
    <xf numFmtId="38" fontId="65" fillId="0" borderId="55" xfId="51" applyFont="1" applyBorder="1" applyAlignment="1" applyProtection="1">
      <alignment vertical="center"/>
      <protection locked="0"/>
    </xf>
    <xf numFmtId="38" fontId="65" fillId="0" borderId="26" xfId="51" applyFont="1" applyBorder="1" applyAlignment="1" applyProtection="1">
      <alignment vertical="center"/>
      <protection locked="0"/>
    </xf>
    <xf numFmtId="0" fontId="14" fillId="0" borderId="56" xfId="0" applyFont="1" applyBorder="1" applyAlignment="1" applyProtection="1">
      <alignment horizontal="right" vertical="center"/>
      <protection locked="0"/>
    </xf>
    <xf numFmtId="177" fontId="15" fillId="0" borderId="56" xfId="0" applyNumberFormat="1" applyFont="1" applyBorder="1" applyAlignment="1" applyProtection="1">
      <alignment vertical="center"/>
      <protection locked="0"/>
    </xf>
    <xf numFmtId="177" fontId="15" fillId="0" borderId="35" xfId="0" applyNumberFormat="1" applyFont="1" applyBorder="1" applyAlignment="1" applyProtection="1">
      <alignment vertical="center"/>
      <protection locked="0"/>
    </xf>
    <xf numFmtId="178" fontId="15" fillId="0" borderId="56" xfId="0" applyNumberFormat="1" applyFont="1" applyBorder="1" applyAlignment="1" applyProtection="1">
      <alignment vertical="center"/>
      <protection locked="0"/>
    </xf>
    <xf numFmtId="37" fontId="16" fillId="0" borderId="57" xfId="0" applyNumberFormat="1" applyFont="1" applyBorder="1" applyAlignment="1" applyProtection="1">
      <alignment vertical="center"/>
      <protection locked="0"/>
    </xf>
    <xf numFmtId="0" fontId="14" fillId="0" borderId="58" xfId="0" applyFont="1" applyBorder="1" applyAlignment="1" applyProtection="1">
      <alignment horizontal="right" vertical="center"/>
      <protection locked="0"/>
    </xf>
    <xf numFmtId="37" fontId="16" fillId="0" borderId="59" xfId="0" applyNumberFormat="1" applyFont="1" applyBorder="1" applyAlignment="1" applyProtection="1">
      <alignment vertical="center"/>
      <protection locked="0"/>
    </xf>
    <xf numFmtId="37" fontId="16" fillId="0" borderId="60" xfId="0" applyNumberFormat="1" applyFont="1" applyBorder="1" applyAlignment="1" applyProtection="1">
      <alignment vertical="center"/>
      <protection locked="0"/>
    </xf>
    <xf numFmtId="37" fontId="16" fillId="0" borderId="61" xfId="0" applyNumberFormat="1" applyFont="1" applyBorder="1" applyAlignment="1" applyProtection="1">
      <alignment vertical="center"/>
      <protection locked="0"/>
    </xf>
    <xf numFmtId="178" fontId="15" fillId="0" borderId="58" xfId="0" applyNumberFormat="1" applyFont="1" applyBorder="1" applyAlignment="1" applyProtection="1">
      <alignment vertical="center"/>
      <protection locked="0"/>
    </xf>
    <xf numFmtId="37" fontId="16" fillId="0" borderId="62" xfId="0" applyNumberFormat="1" applyFont="1" applyBorder="1" applyAlignment="1" applyProtection="1">
      <alignment vertical="center"/>
      <protection locked="0"/>
    </xf>
    <xf numFmtId="177" fontId="15" fillId="0" borderId="31" xfId="0" applyNumberFormat="1" applyFont="1" applyBorder="1" applyAlignment="1" applyProtection="1">
      <alignment vertical="center"/>
      <protection locked="0"/>
    </xf>
    <xf numFmtId="37" fontId="16" fillId="0" borderId="63" xfId="0" applyNumberFormat="1" applyFont="1" applyBorder="1" applyAlignment="1" applyProtection="1">
      <alignment vertical="center"/>
      <protection locked="0"/>
    </xf>
    <xf numFmtId="37" fontId="16" fillId="0" borderId="64" xfId="0" applyNumberFormat="1" applyFont="1" applyBorder="1" applyAlignment="1" applyProtection="1">
      <alignment vertical="center"/>
      <protection locked="0"/>
    </xf>
    <xf numFmtId="177" fontId="15" fillId="0" borderId="65" xfId="0" applyNumberFormat="1" applyFont="1" applyBorder="1" applyAlignment="1" applyProtection="1">
      <alignment vertical="center"/>
      <protection locked="0"/>
    </xf>
    <xf numFmtId="184" fontId="15" fillId="0" borderId="15" xfId="51" applyNumberFormat="1" applyFont="1" applyBorder="1" applyAlignment="1" applyProtection="1">
      <alignment vertical="center"/>
      <protection locked="0"/>
    </xf>
    <xf numFmtId="184" fontId="15" fillId="0" borderId="16" xfId="51" applyNumberFormat="1" applyFont="1" applyBorder="1" applyAlignment="1" applyProtection="1">
      <alignment vertical="center"/>
      <protection locked="0"/>
    </xf>
    <xf numFmtId="184" fontId="15" fillId="0" borderId="56" xfId="51" applyNumberFormat="1" applyFont="1" applyBorder="1" applyAlignment="1" applyProtection="1">
      <alignment vertical="center"/>
      <protection locked="0"/>
    </xf>
    <xf numFmtId="184" fontId="15" fillId="0" borderId="35" xfId="51" applyNumberFormat="1" applyFont="1" applyBorder="1" applyAlignment="1" applyProtection="1">
      <alignment vertical="center"/>
      <protection locked="0"/>
    </xf>
    <xf numFmtId="184" fontId="15" fillId="0" borderId="42" xfId="51" applyNumberFormat="1" applyFont="1" applyBorder="1" applyAlignment="1" applyProtection="1">
      <alignment vertical="center"/>
      <protection locked="0"/>
    </xf>
    <xf numFmtId="184" fontId="15" fillId="0" borderId="26" xfId="51" applyNumberFormat="1" applyFont="1" applyBorder="1" applyAlignment="1" applyProtection="1">
      <alignment vertical="center"/>
      <protection locked="0"/>
    </xf>
    <xf numFmtId="177" fontId="15" fillId="0" borderId="44" xfId="0" applyNumberFormat="1" applyFont="1" applyBorder="1" applyAlignment="1" applyProtection="1">
      <alignment vertical="center"/>
      <protection locked="0"/>
    </xf>
    <xf numFmtId="177" fontId="15" fillId="0" borderId="45" xfId="0" applyNumberFormat="1" applyFont="1" applyBorder="1" applyAlignment="1" applyProtection="1">
      <alignment vertical="center"/>
      <protection locked="0"/>
    </xf>
    <xf numFmtId="184" fontId="15" fillId="0" borderId="58" xfId="51" applyNumberFormat="1" applyFont="1" applyBorder="1" applyAlignment="1" applyProtection="1">
      <alignment vertical="center"/>
      <protection locked="0"/>
    </xf>
    <xf numFmtId="184" fontId="15" fillId="0" borderId="60" xfId="51" applyNumberFormat="1" applyFont="1" applyBorder="1" applyAlignment="1" applyProtection="1">
      <alignment vertical="center"/>
      <protection locked="0"/>
    </xf>
    <xf numFmtId="38" fontId="15" fillId="0" borderId="38" xfId="51" applyFont="1" applyBorder="1" applyAlignment="1" applyProtection="1">
      <alignment vertical="center"/>
      <protection locked="0"/>
    </xf>
    <xf numFmtId="178" fontId="15" fillId="0" borderId="42" xfId="0" applyNumberFormat="1" applyFont="1" applyBorder="1" applyAlignment="1" applyProtection="1">
      <alignment vertical="center"/>
      <protection locked="0"/>
    </xf>
    <xf numFmtId="37" fontId="16" fillId="0" borderId="46" xfId="0" applyNumberFormat="1" applyFont="1" applyBorder="1" applyAlignment="1" applyProtection="1">
      <alignment vertical="center"/>
      <protection locked="0"/>
    </xf>
    <xf numFmtId="38" fontId="15" fillId="0" borderId="45" xfId="51" applyFont="1" applyBorder="1" applyAlignment="1" applyProtection="1">
      <alignment vertical="center"/>
      <protection locked="0"/>
    </xf>
    <xf numFmtId="38" fontId="15" fillId="0" borderId="66" xfId="51" applyFont="1" applyBorder="1" applyAlignment="1" applyProtection="1">
      <alignment vertical="center"/>
      <protection locked="0"/>
    </xf>
    <xf numFmtId="37" fontId="66" fillId="0" borderId="36" xfId="0" applyNumberFormat="1" applyFont="1" applyBorder="1" applyAlignment="1" applyProtection="1">
      <alignment vertical="center"/>
      <protection locked="0"/>
    </xf>
    <xf numFmtId="2" fontId="65" fillId="0" borderId="28" xfId="0" applyNumberFormat="1" applyFont="1" applyBorder="1" applyAlignment="1" applyProtection="1">
      <alignment vertical="center"/>
      <protection locked="0"/>
    </xf>
    <xf numFmtId="37" fontId="66" fillId="0" borderId="63" xfId="0" applyNumberFormat="1" applyFont="1" applyBorder="1" applyAlignment="1" applyProtection="1">
      <alignment vertical="center"/>
      <protection locked="0"/>
    </xf>
    <xf numFmtId="177" fontId="65" fillId="0" borderId="26" xfId="0" applyNumberFormat="1" applyFont="1" applyBorder="1" applyAlignment="1" applyProtection="1">
      <alignment vertical="center"/>
      <protection locked="0"/>
    </xf>
    <xf numFmtId="0" fontId="14" fillId="0" borderId="42" xfId="0" applyFont="1" applyBorder="1" applyAlignment="1" applyProtection="1">
      <alignment horizontal="right" vertical="center"/>
      <protection locked="0"/>
    </xf>
    <xf numFmtId="37" fontId="16" fillId="0" borderId="43" xfId="0" applyNumberFormat="1" applyFont="1" applyBorder="1" applyAlignment="1" applyProtection="1">
      <alignment vertical="center"/>
      <protection locked="0"/>
    </xf>
    <xf numFmtId="37" fontId="16" fillId="0" borderId="44" xfId="0" applyNumberFormat="1" applyFont="1" applyBorder="1" applyAlignment="1">
      <alignment vertical="center"/>
    </xf>
    <xf numFmtId="37" fontId="16" fillId="0" borderId="45" xfId="0" applyNumberFormat="1" applyFont="1" applyBorder="1" applyAlignment="1">
      <alignment vertical="center"/>
    </xf>
    <xf numFmtId="37" fontId="16" fillId="0" borderId="67" xfId="0" applyNumberFormat="1" applyFont="1" applyBorder="1" applyAlignment="1" applyProtection="1">
      <alignment vertical="center"/>
      <protection locked="0"/>
    </xf>
    <xf numFmtId="177" fontId="15" fillId="0" borderId="55" xfId="0" applyNumberFormat="1" applyFont="1" applyBorder="1" applyAlignment="1" applyProtection="1">
      <alignment vertical="center"/>
      <protection locked="0"/>
    </xf>
    <xf numFmtId="177" fontId="15" fillId="0" borderId="67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7" fontId="66" fillId="0" borderId="60" xfId="0" applyNumberFormat="1" applyFont="1" applyBorder="1" applyAlignment="1" applyProtection="1">
      <alignment vertical="center"/>
      <protection locked="0"/>
    </xf>
    <xf numFmtId="37" fontId="66" fillId="0" borderId="59" xfId="0" applyNumberFormat="1" applyFont="1" applyBorder="1" applyAlignment="1" applyProtection="1">
      <alignment vertical="center"/>
      <protection locked="0"/>
    </xf>
    <xf numFmtId="37" fontId="66" fillId="0" borderId="72" xfId="0" applyNumberFormat="1" applyFont="1" applyBorder="1" applyAlignment="1" applyProtection="1">
      <alignment vertical="center"/>
      <protection locked="0"/>
    </xf>
    <xf numFmtId="37" fontId="66" fillId="0" borderId="73" xfId="0" applyNumberFormat="1" applyFont="1" applyBorder="1" applyAlignment="1">
      <alignment vertical="center"/>
    </xf>
    <xf numFmtId="37" fontId="66" fillId="0" borderId="6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6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74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8" fontId="16" fillId="0" borderId="52" xfId="51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38" fontId="66" fillId="0" borderId="52" xfId="51" applyFont="1" applyBorder="1" applyAlignment="1">
      <alignment/>
    </xf>
    <xf numFmtId="38" fontId="16" fillId="0" borderId="75" xfId="51" applyFont="1" applyBorder="1" applyAlignment="1">
      <alignment horizontal="center"/>
    </xf>
    <xf numFmtId="38" fontId="6" fillId="0" borderId="0" xfId="51" applyFont="1" applyAlignment="1">
      <alignment/>
    </xf>
    <xf numFmtId="38" fontId="16" fillId="0" borderId="0" xfId="51" applyFont="1" applyAlignment="1" applyProtection="1">
      <alignment vertical="center"/>
      <protection locked="0"/>
    </xf>
    <xf numFmtId="38" fontId="15" fillId="0" borderId="0" xfId="51" applyFont="1" applyAlignment="1" applyProtection="1">
      <alignment vertical="center"/>
      <protection locked="0"/>
    </xf>
    <xf numFmtId="38" fontId="6" fillId="0" borderId="0" xfId="51" applyFont="1" applyAlignment="1">
      <alignment shrinkToFit="1"/>
    </xf>
    <xf numFmtId="38" fontId="15" fillId="0" borderId="0" xfId="51" applyFont="1" applyAlignment="1" applyProtection="1">
      <alignment vertical="center" shrinkToFit="1"/>
      <protection locked="0"/>
    </xf>
    <xf numFmtId="177" fontId="65" fillId="0" borderId="58" xfId="0" applyNumberFormat="1" applyFont="1" applyBorder="1" applyAlignment="1" applyProtection="1">
      <alignment vertical="center"/>
      <protection locked="0"/>
    </xf>
    <xf numFmtId="37" fontId="16" fillId="0" borderId="38" xfId="0" applyNumberFormat="1" applyFont="1" applyBorder="1" applyAlignment="1" applyProtection="1">
      <alignment vertical="center"/>
      <protection locked="0"/>
    </xf>
    <xf numFmtId="37" fontId="16" fillId="0" borderId="0" xfId="0" applyNumberFormat="1" applyFont="1" applyBorder="1" applyAlignment="1" applyProtection="1">
      <alignment vertical="center"/>
      <protection locked="0"/>
    </xf>
    <xf numFmtId="37" fontId="66" fillId="0" borderId="37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Border="1" applyAlignment="1" applyProtection="1">
      <alignment vertical="center"/>
      <protection locked="0"/>
    </xf>
    <xf numFmtId="37" fontId="15" fillId="0" borderId="0" xfId="0" applyNumberFormat="1" applyFont="1" applyBorder="1" applyAlignment="1" applyProtection="1">
      <alignment vertical="center"/>
      <protection locked="0"/>
    </xf>
    <xf numFmtId="177" fontId="65" fillId="0" borderId="60" xfId="0" applyNumberFormat="1" applyFont="1" applyBorder="1" applyAlignment="1" applyProtection="1">
      <alignment vertical="center"/>
      <protection locked="0"/>
    </xf>
    <xf numFmtId="177" fontId="65" fillId="0" borderId="73" xfId="0" applyNumberFormat="1" applyFont="1" applyBorder="1" applyAlignment="1" applyProtection="1">
      <alignment vertical="center"/>
      <protection locked="0"/>
    </xf>
    <xf numFmtId="177" fontId="65" fillId="0" borderId="64" xfId="0" applyNumberFormat="1" applyFont="1" applyBorder="1" applyAlignment="1" applyProtection="1">
      <alignment vertical="center"/>
      <protection locked="0"/>
    </xf>
    <xf numFmtId="2" fontId="65" fillId="0" borderId="54" xfId="0" applyNumberFormat="1" applyFont="1" applyBorder="1" applyAlignment="1" applyProtection="1">
      <alignment vertical="center"/>
      <protection locked="0"/>
    </xf>
    <xf numFmtId="177" fontId="65" fillId="0" borderId="44" xfId="0" applyNumberFormat="1" applyFont="1" applyBorder="1" applyAlignment="1" applyProtection="1">
      <alignment vertical="center"/>
      <protection locked="0"/>
    </xf>
    <xf numFmtId="177" fontId="65" fillId="0" borderId="67" xfId="0" applyNumberFormat="1" applyFont="1" applyBorder="1" applyAlignment="1" applyProtection="1">
      <alignment vertical="center"/>
      <protection locked="0"/>
    </xf>
    <xf numFmtId="38" fontId="65" fillId="33" borderId="55" xfId="51" applyFont="1" applyFill="1" applyBorder="1" applyAlignment="1" applyProtection="1">
      <alignment vertical="center"/>
      <protection locked="0"/>
    </xf>
    <xf numFmtId="38" fontId="65" fillId="33" borderId="26" xfId="51" applyFont="1" applyFill="1" applyBorder="1" applyAlignment="1" applyProtection="1">
      <alignment vertical="center"/>
      <protection locked="0"/>
    </xf>
    <xf numFmtId="38" fontId="65" fillId="0" borderId="55" xfId="51" applyFont="1" applyFill="1" applyBorder="1" applyAlignment="1" applyProtection="1">
      <alignment vertical="center"/>
      <protection locked="0"/>
    </xf>
    <xf numFmtId="38" fontId="65" fillId="0" borderId="26" xfId="51" applyFont="1" applyFill="1" applyBorder="1" applyAlignment="1" applyProtection="1">
      <alignment vertical="center"/>
      <protection locked="0"/>
    </xf>
    <xf numFmtId="37" fontId="66" fillId="0" borderId="38" xfId="0" applyNumberFormat="1" applyFont="1" applyBorder="1" applyAlignment="1" applyProtection="1">
      <alignment vertical="center"/>
      <protection locked="0"/>
    </xf>
    <xf numFmtId="37" fontId="66" fillId="0" borderId="0" xfId="0" applyNumberFormat="1" applyFont="1" applyBorder="1" applyAlignment="1" applyProtection="1">
      <alignment vertical="center"/>
      <protection locked="0"/>
    </xf>
    <xf numFmtId="37" fontId="66" fillId="0" borderId="39" xfId="0" applyNumberFormat="1" applyFont="1" applyBorder="1" applyAlignment="1" applyProtection="1">
      <alignment vertical="center"/>
      <protection locked="0"/>
    </xf>
    <xf numFmtId="177" fontId="65" fillId="0" borderId="36" xfId="0" applyNumberFormat="1" applyFont="1" applyBorder="1" applyAlignment="1" applyProtection="1">
      <alignment vertical="center"/>
      <protection locked="0"/>
    </xf>
    <xf numFmtId="177" fontId="65" fillId="0" borderId="38" xfId="0" applyNumberFormat="1" applyFont="1" applyBorder="1" applyAlignment="1" applyProtection="1">
      <alignment vertical="center"/>
      <protection locked="0"/>
    </xf>
    <xf numFmtId="37" fontId="65" fillId="0" borderId="38" xfId="0" applyNumberFormat="1" applyFont="1" applyBorder="1" applyAlignment="1" applyProtection="1">
      <alignment vertical="center"/>
      <protection locked="0"/>
    </xf>
    <xf numFmtId="55" fontId="14" fillId="0" borderId="76" xfId="0" applyNumberFormat="1" applyFont="1" applyBorder="1" applyAlignment="1" applyProtection="1">
      <alignment horizontal="right" vertical="center"/>
      <protection locked="0"/>
    </xf>
    <xf numFmtId="37" fontId="66" fillId="0" borderId="50" xfId="0" applyNumberFormat="1" applyFont="1" applyBorder="1" applyAlignment="1" applyProtection="1">
      <alignment vertical="center"/>
      <protection locked="0"/>
    </xf>
    <xf numFmtId="184" fontId="65" fillId="0" borderId="77" xfId="51" applyNumberFormat="1" applyFont="1" applyBorder="1" applyAlignment="1" applyProtection="1">
      <alignment vertical="center"/>
      <protection locked="0"/>
    </xf>
    <xf numFmtId="184" fontId="65" fillId="0" borderId="47" xfId="51" applyNumberFormat="1" applyFont="1" applyBorder="1" applyAlignment="1" applyProtection="1">
      <alignment vertical="center"/>
      <protection locked="0"/>
    </xf>
    <xf numFmtId="37" fontId="66" fillId="0" borderId="78" xfId="0" applyNumberFormat="1" applyFont="1" applyBorder="1" applyAlignment="1" applyProtection="1">
      <alignment vertical="center"/>
      <protection locked="0"/>
    </xf>
    <xf numFmtId="177" fontId="65" fillId="0" borderId="48" xfId="0" applyNumberFormat="1" applyFont="1" applyBorder="1" applyAlignment="1" applyProtection="1">
      <alignment vertical="center"/>
      <protection locked="0"/>
    </xf>
    <xf numFmtId="177" fontId="65" fillId="0" borderId="50" xfId="0" applyNumberFormat="1" applyFont="1" applyBorder="1" applyAlignment="1" applyProtection="1">
      <alignment vertical="center"/>
      <protection locked="0"/>
    </xf>
    <xf numFmtId="37" fontId="66" fillId="0" borderId="79" xfId="0" applyNumberFormat="1" applyFont="1" applyBorder="1" applyAlignment="1" applyProtection="1">
      <alignment vertical="center"/>
      <protection locked="0"/>
    </xf>
    <xf numFmtId="37" fontId="65" fillId="0" borderId="50" xfId="0" applyNumberFormat="1" applyFont="1" applyBorder="1" applyAlignment="1" applyProtection="1">
      <alignment vertical="center"/>
      <protection locked="0"/>
    </xf>
    <xf numFmtId="55" fontId="14" fillId="0" borderId="80" xfId="0" applyNumberFormat="1" applyFont="1" applyBorder="1" applyAlignment="1" applyProtection="1">
      <alignment horizontal="right" vertical="center"/>
      <protection locked="0"/>
    </xf>
    <xf numFmtId="38" fontId="65" fillId="33" borderId="81" xfId="51" applyFont="1" applyFill="1" applyBorder="1" applyAlignment="1" applyProtection="1">
      <alignment vertical="center"/>
      <protection locked="0"/>
    </xf>
    <xf numFmtId="38" fontId="65" fillId="33" borderId="82" xfId="51" applyFont="1" applyFill="1" applyBorder="1" applyAlignment="1" applyProtection="1">
      <alignment vertical="center"/>
      <protection locked="0"/>
    </xf>
    <xf numFmtId="177" fontId="65" fillId="0" borderId="83" xfId="0" applyNumberFormat="1" applyFont="1" applyBorder="1" applyAlignment="1" applyProtection="1">
      <alignment vertical="center"/>
      <protection locked="0"/>
    </xf>
    <xf numFmtId="177" fontId="65" fillId="0" borderId="84" xfId="0" applyNumberFormat="1" applyFont="1" applyBorder="1" applyAlignment="1" applyProtection="1">
      <alignment vertical="center"/>
      <protection locked="0"/>
    </xf>
    <xf numFmtId="177" fontId="65" fillId="0" borderId="85" xfId="0" applyNumberFormat="1" applyFont="1" applyBorder="1" applyAlignment="1" applyProtection="1">
      <alignment vertical="center"/>
      <protection locked="0"/>
    </xf>
    <xf numFmtId="178" fontId="65" fillId="0" borderId="83" xfId="0" applyNumberFormat="1" applyFont="1" applyBorder="1" applyAlignment="1" applyProtection="1">
      <alignment vertical="center"/>
      <protection locked="0"/>
    </xf>
    <xf numFmtId="37" fontId="65" fillId="0" borderId="85" xfId="0" applyNumberFormat="1" applyFont="1" applyBorder="1" applyAlignment="1" applyProtection="1">
      <alignment vertical="center"/>
      <protection locked="0"/>
    </xf>
    <xf numFmtId="2" fontId="65" fillId="0" borderId="86" xfId="0" applyNumberFormat="1" applyFont="1" applyBorder="1" applyAlignment="1" applyProtection="1">
      <alignment vertical="center"/>
      <protection locked="0"/>
    </xf>
    <xf numFmtId="184" fontId="65" fillId="0" borderId="83" xfId="51" applyNumberFormat="1" applyFont="1" applyBorder="1" applyAlignment="1" applyProtection="1">
      <alignment vertical="center"/>
      <protection locked="0"/>
    </xf>
    <xf numFmtId="184" fontId="65" fillId="0" borderId="82" xfId="51" applyNumberFormat="1" applyFont="1" applyBorder="1" applyAlignment="1" applyProtection="1">
      <alignment vertical="center"/>
      <protection locked="0"/>
    </xf>
    <xf numFmtId="37" fontId="66" fillId="0" borderId="84" xfId="0" applyNumberFormat="1" applyFont="1" applyBorder="1" applyAlignment="1" applyProtection="1">
      <alignment vertical="center"/>
      <protection locked="0"/>
    </xf>
    <xf numFmtId="37" fontId="66" fillId="0" borderId="82" xfId="0" applyNumberFormat="1" applyFont="1" applyBorder="1" applyAlignment="1" applyProtection="1">
      <alignment vertical="center"/>
      <protection locked="0"/>
    </xf>
    <xf numFmtId="37" fontId="66" fillId="0" borderId="85" xfId="0" applyNumberFormat="1" applyFont="1" applyBorder="1" applyAlignment="1">
      <alignment vertical="center"/>
    </xf>
    <xf numFmtId="37" fontId="66" fillId="0" borderId="87" xfId="0" applyNumberFormat="1" applyFont="1" applyBorder="1" applyAlignment="1" applyProtection="1">
      <alignment vertical="center"/>
      <protection locked="0"/>
    </xf>
    <xf numFmtId="37" fontId="66" fillId="0" borderId="88" xfId="0" applyNumberFormat="1" applyFont="1" applyBorder="1" applyAlignment="1" applyProtection="1">
      <alignment vertical="center"/>
      <protection locked="0"/>
    </xf>
    <xf numFmtId="37" fontId="66" fillId="0" borderId="85" xfId="0" applyNumberFormat="1" applyFont="1" applyBorder="1" applyAlignment="1" applyProtection="1">
      <alignment vertical="center"/>
      <protection locked="0"/>
    </xf>
    <xf numFmtId="38" fontId="65" fillId="33" borderId="89" xfId="51" applyFont="1" applyFill="1" applyBorder="1" applyAlignment="1" applyProtection="1">
      <alignment vertical="center"/>
      <protection locked="0"/>
    </xf>
    <xf numFmtId="38" fontId="65" fillId="33" borderId="35" xfId="51" applyFont="1" applyFill="1" applyBorder="1" applyAlignment="1" applyProtection="1">
      <alignment vertical="center"/>
      <protection locked="0"/>
    </xf>
    <xf numFmtId="177" fontId="65" fillId="0" borderId="56" xfId="0" applyNumberFormat="1" applyFont="1" applyBorder="1" applyAlignment="1" applyProtection="1">
      <alignment vertical="center"/>
      <protection locked="0"/>
    </xf>
    <xf numFmtId="55" fontId="14" fillId="0" borderId="90" xfId="0" applyNumberFormat="1" applyFont="1" applyBorder="1" applyAlignment="1" applyProtection="1">
      <alignment horizontal="right" vertical="center"/>
      <protection locked="0"/>
    </xf>
    <xf numFmtId="37" fontId="68" fillId="0" borderId="59" xfId="0" applyNumberFormat="1" applyFont="1" applyBorder="1" applyAlignment="1" applyProtection="1">
      <alignment vertical="center"/>
      <protection locked="0"/>
    </xf>
    <xf numFmtId="37" fontId="68" fillId="0" borderId="66" xfId="0" applyNumberFormat="1" applyFont="1" applyBorder="1" applyAlignment="1" applyProtection="1">
      <alignment vertical="center"/>
      <protection locked="0"/>
    </xf>
    <xf numFmtId="37" fontId="68" fillId="0" borderId="60" xfId="0" applyNumberFormat="1" applyFont="1" applyBorder="1" applyAlignment="1" applyProtection="1">
      <alignment vertical="center"/>
      <protection locked="0"/>
    </xf>
    <xf numFmtId="37" fontId="68" fillId="0" borderId="72" xfId="0" applyNumberFormat="1" applyFont="1" applyBorder="1" applyAlignment="1" applyProtection="1">
      <alignment vertical="center"/>
      <protection locked="0"/>
    </xf>
    <xf numFmtId="37" fontId="68" fillId="0" borderId="73" xfId="0" applyNumberFormat="1" applyFont="1" applyBorder="1" applyAlignment="1">
      <alignment vertical="center"/>
    </xf>
    <xf numFmtId="37" fontId="68" fillId="0" borderId="66" xfId="0" applyNumberFormat="1" applyFont="1" applyBorder="1" applyAlignment="1">
      <alignment vertical="center"/>
    </xf>
    <xf numFmtId="184" fontId="68" fillId="0" borderId="58" xfId="51" applyNumberFormat="1" applyFont="1" applyBorder="1" applyAlignment="1" applyProtection="1">
      <alignment vertical="center"/>
      <protection locked="0"/>
    </xf>
    <xf numFmtId="184" fontId="68" fillId="0" borderId="60" xfId="51" applyNumberFormat="1" applyFont="1" applyBorder="1" applyAlignment="1" applyProtection="1">
      <alignment vertical="center"/>
      <protection locked="0"/>
    </xf>
    <xf numFmtId="37" fontId="68" fillId="0" borderId="61" xfId="0" applyNumberFormat="1" applyFont="1" applyBorder="1" applyAlignment="1" applyProtection="1">
      <alignment vertical="center"/>
      <protection locked="0"/>
    </xf>
    <xf numFmtId="177" fontId="68" fillId="0" borderId="59" xfId="0" applyNumberFormat="1" applyFont="1" applyBorder="1" applyAlignment="1" applyProtection="1">
      <alignment vertical="center"/>
      <protection locked="0"/>
    </xf>
    <xf numFmtId="177" fontId="68" fillId="0" borderId="66" xfId="0" applyNumberFormat="1" applyFont="1" applyBorder="1" applyAlignment="1" applyProtection="1">
      <alignment vertical="center"/>
      <protection locked="0"/>
    </xf>
    <xf numFmtId="178" fontId="68" fillId="0" borderId="58" xfId="0" applyNumberFormat="1" applyFont="1" applyBorder="1" applyAlignment="1" applyProtection="1">
      <alignment vertical="center"/>
      <protection locked="0"/>
    </xf>
    <xf numFmtId="37" fontId="68" fillId="0" borderId="62" xfId="0" applyNumberFormat="1" applyFont="1" applyBorder="1" applyAlignment="1" applyProtection="1">
      <alignment vertical="center"/>
      <protection locked="0"/>
    </xf>
    <xf numFmtId="37" fontId="69" fillId="0" borderId="84" xfId="0" applyNumberFormat="1" applyFont="1" applyBorder="1" applyAlignment="1" applyProtection="1">
      <alignment vertical="center"/>
      <protection locked="0"/>
    </xf>
    <xf numFmtId="37" fontId="69" fillId="0" borderId="91" xfId="0" applyNumberFormat="1" applyFont="1" applyBorder="1" applyAlignment="1" applyProtection="1">
      <alignment vertical="center"/>
      <protection locked="0"/>
    </xf>
    <xf numFmtId="37" fontId="69" fillId="0" borderId="82" xfId="0" applyNumberFormat="1" applyFont="1" applyBorder="1" applyAlignment="1" applyProtection="1">
      <alignment vertical="center"/>
      <protection locked="0"/>
    </xf>
    <xf numFmtId="37" fontId="69" fillId="0" borderId="92" xfId="0" applyNumberFormat="1" applyFont="1" applyBorder="1" applyAlignment="1">
      <alignment vertical="center"/>
    </xf>
    <xf numFmtId="178" fontId="65" fillId="0" borderId="56" xfId="0" applyNumberFormat="1" applyFont="1" applyBorder="1" applyAlignment="1" applyProtection="1">
      <alignment vertical="center"/>
      <protection locked="0"/>
    </xf>
    <xf numFmtId="184" fontId="65" fillId="0" borderId="56" xfId="51" applyNumberFormat="1" applyFont="1" applyBorder="1" applyAlignment="1" applyProtection="1">
      <alignment vertical="center"/>
      <protection locked="0"/>
    </xf>
    <xf numFmtId="184" fontId="65" fillId="0" borderId="35" xfId="51" applyNumberFormat="1" applyFont="1" applyBorder="1" applyAlignment="1" applyProtection="1">
      <alignment vertical="center"/>
      <protection locked="0"/>
    </xf>
    <xf numFmtId="37" fontId="66" fillId="0" borderId="57" xfId="0" applyNumberFormat="1" applyFont="1" applyBorder="1" applyAlignment="1" applyProtection="1">
      <alignment vertical="center"/>
      <protection locked="0"/>
    </xf>
    <xf numFmtId="37" fontId="69" fillId="0" borderId="36" xfId="0" applyNumberFormat="1" applyFont="1" applyBorder="1" applyAlignment="1" applyProtection="1">
      <alignment vertical="center"/>
      <protection locked="0"/>
    </xf>
    <xf numFmtId="37" fontId="69" fillId="0" borderId="0" xfId="0" applyNumberFormat="1" applyFont="1" applyBorder="1" applyAlignment="1" applyProtection="1">
      <alignment vertical="center"/>
      <protection locked="0"/>
    </xf>
    <xf numFmtId="37" fontId="69" fillId="0" borderId="37" xfId="0" applyNumberFormat="1" applyFont="1" applyBorder="1" applyAlignment="1">
      <alignment vertical="center"/>
    </xf>
    <xf numFmtId="37" fontId="69" fillId="0" borderId="38" xfId="0" applyNumberFormat="1" applyFont="1" applyBorder="1" applyAlignment="1">
      <alignment vertical="center"/>
    </xf>
    <xf numFmtId="37" fontId="69" fillId="0" borderId="35" xfId="0" applyNumberFormat="1" applyFont="1" applyBorder="1" applyAlignment="1" applyProtection="1">
      <alignment vertical="center"/>
      <protection locked="0"/>
    </xf>
    <xf numFmtId="38" fontId="65" fillId="33" borderId="93" xfId="51" applyFont="1" applyFill="1" applyBorder="1" applyAlignment="1" applyProtection="1">
      <alignment vertical="center"/>
      <protection locked="0"/>
    </xf>
    <xf numFmtId="38" fontId="65" fillId="33" borderId="47" xfId="51" applyFont="1" applyFill="1" applyBorder="1" applyAlignment="1" applyProtection="1">
      <alignment vertical="center"/>
      <protection locked="0"/>
    </xf>
    <xf numFmtId="177" fontId="65" fillId="0" borderId="77" xfId="0" applyNumberFormat="1" applyFont="1" applyBorder="1" applyAlignment="1" applyProtection="1">
      <alignment vertical="center"/>
      <protection locked="0"/>
    </xf>
    <xf numFmtId="178" fontId="65" fillId="0" borderId="77" xfId="0" applyNumberFormat="1" applyFont="1" applyBorder="1" applyAlignment="1" applyProtection="1">
      <alignment vertical="center"/>
      <protection locked="0"/>
    </xf>
    <xf numFmtId="2" fontId="65" fillId="0" borderId="94" xfId="0" applyNumberFormat="1" applyFont="1" applyBorder="1" applyAlignment="1" applyProtection="1">
      <alignment vertical="center"/>
      <protection locked="0"/>
    </xf>
    <xf numFmtId="37" fontId="69" fillId="0" borderId="48" xfId="0" applyNumberFormat="1" applyFont="1" applyBorder="1" applyAlignment="1" applyProtection="1">
      <alignment vertical="center"/>
      <protection locked="0"/>
    </xf>
    <xf numFmtId="37" fontId="69" fillId="0" borderId="47" xfId="0" applyNumberFormat="1" applyFont="1" applyBorder="1" applyAlignment="1" applyProtection="1">
      <alignment vertical="center"/>
      <protection locked="0"/>
    </xf>
    <xf numFmtId="37" fontId="69" fillId="0" borderId="95" xfId="0" applyNumberFormat="1" applyFont="1" applyBorder="1" applyAlignment="1">
      <alignment vertical="center"/>
    </xf>
    <xf numFmtId="0" fontId="70" fillId="0" borderId="0" xfId="0" applyFont="1" applyAlignment="1">
      <alignment/>
    </xf>
    <xf numFmtId="177" fontId="15" fillId="0" borderId="53" xfId="0" applyNumberFormat="1" applyFont="1" applyBorder="1" applyAlignment="1" applyProtection="1">
      <alignment vertical="center"/>
      <protection locked="0"/>
    </xf>
    <xf numFmtId="177" fontId="15" fillId="0" borderId="30" xfId="0" applyNumberFormat="1" applyFont="1" applyBorder="1" applyAlignment="1" applyProtection="1">
      <alignment vertical="center"/>
      <protection locked="0"/>
    </xf>
    <xf numFmtId="37" fontId="16" fillId="0" borderId="33" xfId="0" applyNumberFormat="1" applyFont="1" applyBorder="1" applyAlignment="1" applyProtection="1">
      <alignment vertical="center"/>
      <protection locked="0"/>
    </xf>
    <xf numFmtId="37" fontId="16" fillId="0" borderId="32" xfId="0" applyNumberFormat="1" applyFont="1" applyBorder="1" applyAlignment="1" applyProtection="1">
      <alignment vertical="center"/>
      <protection locked="0"/>
    </xf>
    <xf numFmtId="184" fontId="15" fillId="0" borderId="53" xfId="51" applyNumberFormat="1" applyFont="1" applyBorder="1" applyAlignment="1" applyProtection="1">
      <alignment vertical="center"/>
      <protection locked="0"/>
    </xf>
    <xf numFmtId="184" fontId="15" fillId="0" borderId="30" xfId="51" applyNumberFormat="1" applyFont="1" applyBorder="1" applyAlignment="1" applyProtection="1">
      <alignment vertical="center"/>
      <protection locked="0"/>
    </xf>
    <xf numFmtId="37" fontId="16" fillId="0" borderId="96" xfId="0" applyNumberFormat="1" applyFont="1" applyBorder="1" applyAlignment="1" applyProtection="1">
      <alignment vertical="center"/>
      <protection locked="0"/>
    </xf>
    <xf numFmtId="177" fontId="15" fillId="0" borderId="32" xfId="0" applyNumberFormat="1" applyFont="1" applyBorder="1" applyAlignment="1" applyProtection="1">
      <alignment vertical="center"/>
      <protection locked="0"/>
    </xf>
    <xf numFmtId="178" fontId="15" fillId="0" borderId="53" xfId="0" applyNumberFormat="1" applyFont="1" applyBorder="1" applyAlignment="1" applyProtection="1">
      <alignment vertical="center"/>
      <protection locked="0"/>
    </xf>
    <xf numFmtId="37" fontId="16" fillId="0" borderId="97" xfId="0" applyNumberFormat="1" applyFont="1" applyBorder="1" applyAlignment="1" applyProtection="1">
      <alignment vertical="center"/>
      <protection locked="0"/>
    </xf>
    <xf numFmtId="37" fontId="15" fillId="0" borderId="31" xfId="0" applyNumberFormat="1" applyFont="1" applyBorder="1" applyAlignment="1" applyProtection="1">
      <alignment vertical="center"/>
      <protection locked="0"/>
    </xf>
    <xf numFmtId="0" fontId="14" fillId="33" borderId="58" xfId="0" applyFont="1" applyFill="1" applyBorder="1" applyAlignment="1" applyProtection="1">
      <alignment horizontal="right" vertical="center"/>
      <protection locked="0"/>
    </xf>
    <xf numFmtId="184" fontId="65" fillId="33" borderId="65" xfId="51" applyNumberFormat="1" applyFont="1" applyFill="1" applyBorder="1" applyAlignment="1" applyProtection="1">
      <alignment vertical="center"/>
      <protection locked="0"/>
    </xf>
    <xf numFmtId="184" fontId="65" fillId="33" borderId="60" xfId="51" applyNumberFormat="1" applyFont="1" applyFill="1" applyBorder="1" applyAlignment="1" applyProtection="1">
      <alignment vertical="center"/>
      <protection locked="0"/>
    </xf>
    <xf numFmtId="37" fontId="66" fillId="33" borderId="59" xfId="0" applyNumberFormat="1" applyFont="1" applyFill="1" applyBorder="1" applyAlignment="1" applyProtection="1">
      <alignment vertical="center"/>
      <protection locked="0"/>
    </xf>
    <xf numFmtId="37" fontId="66" fillId="33" borderId="66" xfId="0" applyNumberFormat="1" applyFont="1" applyFill="1" applyBorder="1" applyAlignment="1" applyProtection="1">
      <alignment vertical="center"/>
      <protection locked="0"/>
    </xf>
    <xf numFmtId="177" fontId="65" fillId="33" borderId="58" xfId="0" applyNumberFormat="1" applyFont="1" applyFill="1" applyBorder="1" applyAlignment="1" applyProtection="1">
      <alignment vertical="center"/>
      <protection locked="0"/>
    </xf>
    <xf numFmtId="37" fontId="66" fillId="33" borderId="60" xfId="0" applyNumberFormat="1" applyFont="1" applyFill="1" applyBorder="1" applyAlignment="1" applyProtection="1">
      <alignment vertical="center"/>
      <protection locked="0"/>
    </xf>
    <xf numFmtId="37" fontId="66" fillId="33" borderId="72" xfId="0" applyNumberFormat="1" applyFont="1" applyFill="1" applyBorder="1" applyAlignment="1" applyProtection="1">
      <alignment vertical="center"/>
      <protection locked="0"/>
    </xf>
    <xf numFmtId="37" fontId="66" fillId="33" borderId="73" xfId="0" applyNumberFormat="1" applyFont="1" applyFill="1" applyBorder="1" applyAlignment="1">
      <alignment vertical="center"/>
    </xf>
    <xf numFmtId="37" fontId="66" fillId="33" borderId="66" xfId="0" applyNumberFormat="1" applyFont="1" applyFill="1" applyBorder="1" applyAlignment="1">
      <alignment vertical="center"/>
    </xf>
    <xf numFmtId="184" fontId="65" fillId="33" borderId="58" xfId="51" applyNumberFormat="1" applyFont="1" applyFill="1" applyBorder="1" applyAlignment="1" applyProtection="1">
      <alignment vertical="center"/>
      <protection locked="0"/>
    </xf>
    <xf numFmtId="37" fontId="66" fillId="33" borderId="61" xfId="0" applyNumberFormat="1" applyFont="1" applyFill="1" applyBorder="1" applyAlignment="1" applyProtection="1">
      <alignment vertical="center"/>
      <protection locked="0"/>
    </xf>
    <xf numFmtId="177" fontId="65" fillId="33" borderId="59" xfId="0" applyNumberFormat="1" applyFont="1" applyFill="1" applyBorder="1" applyAlignment="1" applyProtection="1">
      <alignment vertical="center"/>
      <protection locked="0"/>
    </xf>
    <xf numFmtId="177" fontId="65" fillId="33" borderId="66" xfId="0" applyNumberFormat="1" applyFont="1" applyFill="1" applyBorder="1" applyAlignment="1" applyProtection="1">
      <alignment vertical="center"/>
      <protection locked="0"/>
    </xf>
    <xf numFmtId="178" fontId="65" fillId="33" borderId="58" xfId="0" applyNumberFormat="1" applyFont="1" applyFill="1" applyBorder="1" applyAlignment="1" applyProtection="1">
      <alignment vertical="center"/>
      <protection locked="0"/>
    </xf>
    <xf numFmtId="37" fontId="66" fillId="33" borderId="62" xfId="0" applyNumberFormat="1" applyFont="1" applyFill="1" applyBorder="1" applyAlignment="1" applyProtection="1">
      <alignment vertical="center"/>
      <protection locked="0"/>
    </xf>
    <xf numFmtId="37" fontId="65" fillId="33" borderId="66" xfId="0" applyNumberFormat="1" applyFont="1" applyFill="1" applyBorder="1" applyAlignment="1" applyProtection="1">
      <alignment vertical="center"/>
      <protection locked="0"/>
    </xf>
    <xf numFmtId="2" fontId="65" fillId="33" borderId="54" xfId="0" applyNumberFormat="1" applyFont="1" applyFill="1" applyBorder="1" applyAlignment="1" applyProtection="1">
      <alignment vertical="center"/>
      <protection locked="0"/>
    </xf>
    <xf numFmtId="37" fontId="69" fillId="0" borderId="26" xfId="0" applyNumberFormat="1" applyFont="1" applyBorder="1" applyAlignment="1" applyProtection="1">
      <alignment vertical="center"/>
      <protection locked="0"/>
    </xf>
    <xf numFmtId="37" fontId="69" fillId="0" borderId="25" xfId="0" applyNumberFormat="1" applyFont="1" applyBorder="1" applyAlignment="1" applyProtection="1">
      <alignment vertical="center"/>
      <protection locked="0"/>
    </xf>
    <xf numFmtId="37" fontId="69" fillId="0" borderId="43" xfId="0" applyNumberFormat="1" applyFont="1" applyBorder="1" applyAlignment="1" applyProtection="1">
      <alignment vertical="center"/>
      <protection locked="0"/>
    </xf>
    <xf numFmtId="37" fontId="69" fillId="0" borderId="44" xfId="0" applyNumberFormat="1" applyFont="1" applyBorder="1" applyAlignment="1">
      <alignment vertical="center"/>
    </xf>
    <xf numFmtId="37" fontId="69" fillId="0" borderId="45" xfId="0" applyNumberFormat="1" applyFont="1" applyBorder="1" applyAlignment="1">
      <alignment vertical="center"/>
    </xf>
    <xf numFmtId="38" fontId="65" fillId="33" borderId="65" xfId="51" applyFont="1" applyFill="1" applyBorder="1" applyAlignment="1" applyProtection="1">
      <alignment vertical="center"/>
      <protection locked="0"/>
    </xf>
    <xf numFmtId="38" fontId="65" fillId="33" borderId="60" xfId="51" applyFont="1" applyFill="1" applyBorder="1" applyAlignment="1" applyProtection="1">
      <alignment vertical="center"/>
      <protection locked="0"/>
    </xf>
    <xf numFmtId="37" fontId="68" fillId="0" borderId="25" xfId="0" applyNumberFormat="1" applyFont="1" applyBorder="1" applyAlignment="1" applyProtection="1">
      <alignment vertical="center"/>
      <protection locked="0"/>
    </xf>
    <xf numFmtId="37" fontId="68" fillId="0" borderId="45" xfId="0" applyNumberFormat="1" applyFont="1" applyBorder="1" applyAlignment="1" applyProtection="1">
      <alignment vertical="center"/>
      <protection locked="0"/>
    </xf>
    <xf numFmtId="37" fontId="68" fillId="0" borderId="26" xfId="0" applyNumberFormat="1" applyFont="1" applyBorder="1" applyAlignment="1" applyProtection="1">
      <alignment vertical="center"/>
      <protection locked="0"/>
    </xf>
    <xf numFmtId="37" fontId="68" fillId="0" borderId="43" xfId="0" applyNumberFormat="1" applyFont="1" applyBorder="1" applyAlignment="1" applyProtection="1">
      <alignment vertical="center"/>
      <protection locked="0"/>
    </xf>
    <xf numFmtId="37" fontId="68" fillId="0" borderId="44" xfId="0" applyNumberFormat="1" applyFont="1" applyBorder="1" applyAlignment="1">
      <alignment vertical="center"/>
    </xf>
    <xf numFmtId="37" fontId="68" fillId="0" borderId="45" xfId="0" applyNumberFormat="1" applyFont="1" applyBorder="1" applyAlignment="1">
      <alignment vertical="center"/>
    </xf>
    <xf numFmtId="184" fontId="68" fillId="0" borderId="42" xfId="51" applyNumberFormat="1" applyFont="1" applyBorder="1" applyAlignment="1" applyProtection="1">
      <alignment vertical="center"/>
      <protection locked="0"/>
    </xf>
    <xf numFmtId="184" fontId="68" fillId="0" borderId="26" xfId="51" applyNumberFormat="1" applyFont="1" applyBorder="1" applyAlignment="1" applyProtection="1">
      <alignment vertical="center"/>
      <protection locked="0"/>
    </xf>
    <xf numFmtId="37" fontId="68" fillId="0" borderId="27" xfId="0" applyNumberFormat="1" applyFont="1" applyBorder="1" applyAlignment="1" applyProtection="1">
      <alignment vertical="center"/>
      <protection locked="0"/>
    </xf>
    <xf numFmtId="177" fontId="68" fillId="0" borderId="25" xfId="0" applyNumberFormat="1" applyFont="1" applyBorder="1" applyAlignment="1" applyProtection="1">
      <alignment vertical="center"/>
      <protection locked="0"/>
    </xf>
    <xf numFmtId="177" fontId="68" fillId="0" borderId="45" xfId="0" applyNumberFormat="1" applyFont="1" applyBorder="1" applyAlignment="1" applyProtection="1">
      <alignment vertical="center"/>
      <protection locked="0"/>
    </xf>
    <xf numFmtId="178" fontId="68" fillId="0" borderId="42" xfId="0" applyNumberFormat="1" applyFont="1" applyBorder="1" applyAlignment="1" applyProtection="1">
      <alignment vertical="center"/>
      <protection locked="0"/>
    </xf>
    <xf numFmtId="37" fontId="68" fillId="0" borderId="46" xfId="0" applyNumberFormat="1" applyFont="1" applyBorder="1" applyAlignment="1" applyProtection="1">
      <alignment vertical="center"/>
      <protection locked="0"/>
    </xf>
    <xf numFmtId="37" fontId="66" fillId="0" borderId="66" xfId="0" applyNumberFormat="1" applyFont="1" applyBorder="1" applyAlignment="1" applyProtection="1">
      <alignment vertical="center"/>
      <protection locked="0"/>
    </xf>
    <xf numFmtId="37" fontId="66" fillId="0" borderId="61" xfId="0" applyNumberFormat="1" applyFont="1" applyBorder="1" applyAlignment="1" applyProtection="1">
      <alignment vertical="center"/>
      <protection locked="0"/>
    </xf>
    <xf numFmtId="37" fontId="66" fillId="0" borderId="62" xfId="0" applyNumberFormat="1" applyFont="1" applyBorder="1" applyAlignment="1" applyProtection="1">
      <alignment vertical="center"/>
      <protection locked="0"/>
    </xf>
    <xf numFmtId="184" fontId="65" fillId="0" borderId="58" xfId="51" applyNumberFormat="1" applyFont="1" applyBorder="1" applyAlignment="1" applyProtection="1">
      <alignment vertical="center"/>
      <protection locked="0"/>
    </xf>
    <xf numFmtId="184" fontId="65" fillId="0" borderId="60" xfId="51" applyNumberFormat="1" applyFont="1" applyBorder="1" applyAlignment="1" applyProtection="1">
      <alignment vertical="center"/>
      <protection locked="0"/>
    </xf>
    <xf numFmtId="177" fontId="65" fillId="0" borderId="59" xfId="0" applyNumberFormat="1" applyFont="1" applyBorder="1" applyAlignment="1" applyProtection="1">
      <alignment vertical="center"/>
      <protection locked="0"/>
    </xf>
    <xf numFmtId="177" fontId="65" fillId="0" borderId="66" xfId="0" applyNumberFormat="1" applyFont="1" applyBorder="1" applyAlignment="1" applyProtection="1">
      <alignment vertical="center"/>
      <protection locked="0"/>
    </xf>
    <xf numFmtId="178" fontId="65" fillId="0" borderId="58" xfId="0" applyNumberFormat="1" applyFont="1" applyBorder="1" applyAlignment="1" applyProtection="1">
      <alignment vertical="center"/>
      <protection locked="0"/>
    </xf>
    <xf numFmtId="37" fontId="65" fillId="0" borderId="66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top"/>
    </xf>
    <xf numFmtId="0" fontId="6" fillId="0" borderId="9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1" fillId="0" borderId="103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37" fontId="5" fillId="0" borderId="0" xfId="0" applyNumberFormat="1" applyFont="1" applyAlignment="1" applyProtection="1">
      <alignment horizontal="center"/>
      <protection locked="0"/>
    </xf>
    <xf numFmtId="0" fontId="13" fillId="0" borderId="6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38" fontId="65" fillId="0" borderId="0" xfId="51" applyFont="1" applyAlignment="1" applyProtection="1">
      <alignment vertical="center" shrinkToFit="1"/>
      <protection locked="0"/>
    </xf>
    <xf numFmtId="38" fontId="72" fillId="0" borderId="0" xfId="51" applyFont="1" applyAlignment="1">
      <alignment shrinkToFit="1"/>
    </xf>
    <xf numFmtId="49" fontId="6" fillId="33" borderId="52" xfId="0" applyNumberFormat="1" applyFont="1" applyFill="1" applyBorder="1" applyAlignment="1">
      <alignment horizontal="right"/>
    </xf>
    <xf numFmtId="38" fontId="16" fillId="33" borderId="52" xfId="51" applyFont="1" applyFill="1" applyBorder="1" applyAlignment="1">
      <alignment/>
    </xf>
    <xf numFmtId="38" fontId="66" fillId="33" borderId="52" xfId="5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流通段階における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ガス価格推移グラフ</a:t>
            </a:r>
          </a:p>
        </c:rich>
      </c:tx>
      <c:layout>
        <c:manualLayout>
          <c:xMode val="factor"/>
          <c:yMode val="factor"/>
          <c:x val="-0.01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875"/>
          <c:w val="0.86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date!$B$51</c:f>
              <c:strCache>
                <c:ptCount val="1"/>
                <c:pt idx="0">
                  <c:v>FOB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date!$A$52:$A$171</c:f>
              <c:strCache>
                <c:ptCount val="120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</c:strCache>
            </c:strRef>
          </c:cat>
          <c:val>
            <c:numRef>
              <c:f>date!$B$52:$B$171</c:f>
              <c:numCache>
                <c:ptCount val="120"/>
                <c:pt idx="0">
                  <c:v>67147.85</c:v>
                </c:pt>
                <c:pt idx="1">
                  <c:v>69199.2</c:v>
                </c:pt>
                <c:pt idx="2">
                  <c:v>73229.85</c:v>
                </c:pt>
                <c:pt idx="3">
                  <c:v>79025.9</c:v>
                </c:pt>
                <c:pt idx="4">
                  <c:v>72045.5</c:v>
                </c:pt>
                <c:pt idx="5">
                  <c:v>67150.70000000001</c:v>
                </c:pt>
                <c:pt idx="6">
                  <c:v>66985.4</c:v>
                </c:pt>
                <c:pt idx="7">
                  <c:v>63684.399999999994</c:v>
                </c:pt>
                <c:pt idx="8">
                  <c:v>59442.5</c:v>
                </c:pt>
                <c:pt idx="9">
                  <c:v>60270.6</c:v>
                </c:pt>
                <c:pt idx="10">
                  <c:v>61676.1</c:v>
                </c:pt>
                <c:pt idx="11">
                  <c:v>68024</c:v>
                </c:pt>
                <c:pt idx="12">
                  <c:v>79058.25</c:v>
                </c:pt>
                <c:pt idx="13">
                  <c:v>97701.4</c:v>
                </c:pt>
                <c:pt idx="14">
                  <c:v>81762.15</c:v>
                </c:pt>
                <c:pt idx="15">
                  <c:v>68558.05</c:v>
                </c:pt>
                <c:pt idx="16">
                  <c:v>57272.575</c:v>
                </c:pt>
                <c:pt idx="17">
                  <c:v>47513.2</c:v>
                </c:pt>
                <c:pt idx="18">
                  <c:v>60829.74999999999</c:v>
                </c:pt>
                <c:pt idx="19">
                  <c:v>74603.5</c:v>
                </c:pt>
                <c:pt idx="20">
                  <c:v>77908.5</c:v>
                </c:pt>
                <c:pt idx="21">
                  <c:v>81436.8</c:v>
                </c:pt>
                <c:pt idx="22">
                  <c:v>80663.8</c:v>
                </c:pt>
                <c:pt idx="23">
                  <c:v>83161.4</c:v>
                </c:pt>
                <c:pt idx="24">
                  <c:v>83246.8</c:v>
                </c:pt>
                <c:pt idx="25">
                  <c:v>84201.59999999999</c:v>
                </c:pt>
                <c:pt idx="26">
                  <c:v>77918.75</c:v>
                </c:pt>
                <c:pt idx="27">
                  <c:v>75001.70000000001</c:v>
                </c:pt>
                <c:pt idx="28">
                  <c:v>75659.09999999999</c:v>
                </c:pt>
                <c:pt idx="29">
                  <c:v>78259.375</c:v>
                </c:pt>
                <c:pt idx="30">
                  <c:v>80720.8</c:v>
                </c:pt>
                <c:pt idx="31">
                  <c:v>85206.375</c:v>
                </c:pt>
                <c:pt idx="32">
                  <c:v>82072.15</c:v>
                </c:pt>
                <c:pt idx="33">
                  <c:v>88112.75</c:v>
                </c:pt>
                <c:pt idx="34">
                  <c:v>118563.375</c:v>
                </c:pt>
                <c:pt idx="35">
                  <c:v>106097.95000000001</c:v>
                </c:pt>
                <c:pt idx="36">
                  <c:v>99706.3</c:v>
                </c:pt>
                <c:pt idx="37">
                  <c:v>88233.75</c:v>
                </c:pt>
                <c:pt idx="38">
                  <c:v>82679.925</c:v>
                </c:pt>
                <c:pt idx="39">
                  <c:v>83474.925</c:v>
                </c:pt>
                <c:pt idx="40">
                  <c:v>85144.95</c:v>
                </c:pt>
                <c:pt idx="41">
                  <c:v>84435.9</c:v>
                </c:pt>
                <c:pt idx="42">
                  <c:v>80722.20000000001</c:v>
                </c:pt>
                <c:pt idx="43">
                  <c:v>80210.25</c:v>
                </c:pt>
                <c:pt idx="44">
                  <c:v>81202.5</c:v>
                </c:pt>
                <c:pt idx="45">
                  <c:v>67348.6</c:v>
                </c:pt>
                <c:pt idx="46">
                  <c:v>66326.4</c:v>
                </c:pt>
                <c:pt idx="47">
                  <c:v>53382.275</c:v>
                </c:pt>
                <c:pt idx="48">
                  <c:v>54888.600000000006</c:v>
                </c:pt>
                <c:pt idx="49">
                  <c:v>57518.399999999994</c:v>
                </c:pt>
                <c:pt idx="50">
                  <c:v>55753.5</c:v>
                </c:pt>
                <c:pt idx="51">
                  <c:v>56146.2</c:v>
                </c:pt>
                <c:pt idx="52">
                  <c:v>51946.375</c:v>
                </c:pt>
                <c:pt idx="53">
                  <c:v>50446.4</c:v>
                </c:pt>
                <c:pt idx="54">
                  <c:v>47487.375</c:v>
                </c:pt>
                <c:pt idx="55">
                  <c:v>39923.4</c:v>
                </c:pt>
                <c:pt idx="56">
                  <c:v>43496.375</c:v>
                </c:pt>
                <c:pt idx="57">
                  <c:v>50302.149999999994</c:v>
                </c:pt>
                <c:pt idx="58">
                  <c:v>57348.225000000006</c:v>
                </c:pt>
                <c:pt idx="59">
                  <c:v>43949.325</c:v>
                </c:pt>
                <c:pt idx="60">
                  <c:v>35229</c:v>
                </c:pt>
                <c:pt idx="61">
                  <c:v>34507.7</c:v>
                </c:pt>
                <c:pt idx="62">
                  <c:v>37275.45</c:v>
                </c:pt>
                <c:pt idx="63">
                  <c:v>38394.3</c:v>
                </c:pt>
                <c:pt idx="64">
                  <c:v>37275.45</c:v>
                </c:pt>
                <c:pt idx="65">
                  <c:v>31181.699999999997</c:v>
                </c:pt>
                <c:pt idx="66">
                  <c:v>29713.125</c:v>
                </c:pt>
                <c:pt idx="67">
                  <c:v>31325.025</c:v>
                </c:pt>
                <c:pt idx="68">
                  <c:v>36359.100000000006</c:v>
                </c:pt>
                <c:pt idx="69">
                  <c:v>43570.85</c:v>
                </c:pt>
                <c:pt idx="70">
                  <c:v>45216</c:v>
                </c:pt>
                <c:pt idx="71">
                  <c:v>54149.25</c:v>
                </c:pt>
                <c:pt idx="72">
                  <c:v>62948.100000000006</c:v>
                </c:pt>
                <c:pt idx="73">
                  <c:v>61435.8</c:v>
                </c:pt>
                <c:pt idx="74">
                  <c:v>51032.399999999994</c:v>
                </c:pt>
                <c:pt idx="75">
                  <c:v>43214</c:v>
                </c:pt>
                <c:pt idx="76">
                  <c:v>42966</c:v>
                </c:pt>
                <c:pt idx="77">
                  <c:v>39906</c:v>
                </c:pt>
                <c:pt idx="78">
                  <c:v>48743</c:v>
                </c:pt>
                <c:pt idx="79">
                  <c:v>53645</c:v>
                </c:pt>
                <c:pt idx="80">
                  <c:v>64911</c:v>
                </c:pt>
                <c:pt idx="81">
                  <c:v>65564</c:v>
                </c:pt>
                <c:pt idx="82">
                  <c:v>65204</c:v>
                </c:pt>
                <c:pt idx="83">
                  <c:v>65227</c:v>
                </c:pt>
                <c:pt idx="84">
                  <c:v>56304.95</c:v>
                </c:pt>
                <c:pt idx="85">
                  <c:v>50349</c:v>
                </c:pt>
                <c:pt idx="86">
                  <c:v>50198</c:v>
                </c:pt>
                <c:pt idx="87">
                  <c:v>54823</c:v>
                </c:pt>
                <c:pt idx="88">
                  <c:v>61494</c:v>
                </c:pt>
                <c:pt idx="89">
                  <c:v>62297</c:v>
                </c:pt>
                <c:pt idx="90">
                  <c:v>65406</c:v>
                </c:pt>
                <c:pt idx="91">
                  <c:v>68623</c:v>
                </c:pt>
                <c:pt idx="92">
                  <c:v>73950</c:v>
                </c:pt>
                <c:pt idx="93">
                  <c:v>60173</c:v>
                </c:pt>
                <c:pt idx="94">
                  <c:v>48650</c:v>
                </c:pt>
                <c:pt idx="95">
                  <c:v>46474</c:v>
                </c:pt>
                <c:pt idx="96">
                  <c:v>49886</c:v>
                </c:pt>
                <c:pt idx="97">
                  <c:v>56141</c:v>
                </c:pt>
                <c:pt idx="98">
                  <c:v>58343</c:v>
                </c:pt>
                <c:pt idx="99">
                  <c:v>58558</c:v>
                </c:pt>
                <c:pt idx="100">
                  <c:v>46082</c:v>
                </c:pt>
                <c:pt idx="101">
                  <c:v>39416</c:v>
                </c:pt>
                <c:pt idx="102">
                  <c:v>39117</c:v>
                </c:pt>
                <c:pt idx="103">
                  <c:v>37857</c:v>
                </c:pt>
                <c:pt idx="104">
                  <c:v>46085</c:v>
                </c:pt>
                <c:pt idx="105">
                  <c:v>47591</c:v>
                </c:pt>
                <c:pt idx="106">
                  <c:v>48751</c:v>
                </c:pt>
                <c:pt idx="107">
                  <c:v>63126</c:v>
                </c:pt>
                <c:pt idx="108">
                  <c:v>57488</c:v>
                </c:pt>
                <c:pt idx="109">
                  <c:v>49140</c:v>
                </c:pt>
                <c:pt idx="110">
                  <c:v>25519</c:v>
                </c:pt>
                <c:pt idx="111">
                  <c:v>36404</c:v>
                </c:pt>
                <c:pt idx="112">
                  <c:v>36638</c:v>
                </c:pt>
                <c:pt idx="113">
                  <c:v>37527</c:v>
                </c:pt>
                <c:pt idx="114">
                  <c:v>37669</c:v>
                </c:pt>
                <c:pt idx="115">
                  <c:v>39830</c:v>
                </c:pt>
                <c:pt idx="116">
                  <c:v>45536</c:v>
                </c:pt>
                <c:pt idx="117">
                  <c:v>45536</c:v>
                </c:pt>
                <c:pt idx="118">
                  <c:v>47379</c:v>
                </c:pt>
                <c:pt idx="119">
                  <c:v>55917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date!$C$51</c:f>
              <c:strCache>
                <c:ptCount val="1"/>
                <c:pt idx="0">
                  <c:v>CIF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date!$A$52:$A$171</c:f>
              <c:strCache>
                <c:ptCount val="120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</c:strCache>
            </c:strRef>
          </c:cat>
          <c:val>
            <c:numRef>
              <c:f>date!$C$52:$C$171</c:f>
              <c:numCache>
                <c:ptCount val="120"/>
                <c:pt idx="0">
                  <c:v>73815</c:v>
                </c:pt>
                <c:pt idx="1">
                  <c:v>70936</c:v>
                </c:pt>
                <c:pt idx="2">
                  <c:v>75938</c:v>
                </c:pt>
                <c:pt idx="3">
                  <c:v>78568</c:v>
                </c:pt>
                <c:pt idx="4">
                  <c:v>78357</c:v>
                </c:pt>
                <c:pt idx="5">
                  <c:v>73152</c:v>
                </c:pt>
                <c:pt idx="6">
                  <c:v>69117</c:v>
                </c:pt>
                <c:pt idx="7">
                  <c:v>67746</c:v>
                </c:pt>
                <c:pt idx="8">
                  <c:v>65048</c:v>
                </c:pt>
                <c:pt idx="9">
                  <c:v>63865</c:v>
                </c:pt>
                <c:pt idx="10">
                  <c:v>64863</c:v>
                </c:pt>
                <c:pt idx="11">
                  <c:v>67547</c:v>
                </c:pt>
                <c:pt idx="12">
                  <c:v>74958.35704838358</c:v>
                </c:pt>
                <c:pt idx="13">
                  <c:v>92660</c:v>
                </c:pt>
                <c:pt idx="14">
                  <c:v>96918</c:v>
                </c:pt>
                <c:pt idx="15">
                  <c:v>78449</c:v>
                </c:pt>
                <c:pt idx="16">
                  <c:v>66539</c:v>
                </c:pt>
                <c:pt idx="17">
                  <c:v>57171</c:v>
                </c:pt>
                <c:pt idx="18">
                  <c:v>58463</c:v>
                </c:pt>
                <c:pt idx="19">
                  <c:v>72612</c:v>
                </c:pt>
                <c:pt idx="20">
                  <c:v>82304</c:v>
                </c:pt>
                <c:pt idx="21">
                  <c:v>85955</c:v>
                </c:pt>
                <c:pt idx="22">
                  <c:v>88587</c:v>
                </c:pt>
                <c:pt idx="23">
                  <c:v>89434</c:v>
                </c:pt>
                <c:pt idx="24">
                  <c:v>90085</c:v>
                </c:pt>
                <c:pt idx="25">
                  <c:v>90016</c:v>
                </c:pt>
                <c:pt idx="26">
                  <c:v>88237</c:v>
                </c:pt>
                <c:pt idx="27">
                  <c:v>83193</c:v>
                </c:pt>
                <c:pt idx="28">
                  <c:v>82230</c:v>
                </c:pt>
                <c:pt idx="29">
                  <c:v>81478</c:v>
                </c:pt>
                <c:pt idx="30">
                  <c:v>85227</c:v>
                </c:pt>
                <c:pt idx="31">
                  <c:v>87237</c:v>
                </c:pt>
                <c:pt idx="32">
                  <c:v>88103</c:v>
                </c:pt>
                <c:pt idx="33">
                  <c:v>90464</c:v>
                </c:pt>
                <c:pt idx="34">
                  <c:v>100828</c:v>
                </c:pt>
                <c:pt idx="35">
                  <c:v>114369</c:v>
                </c:pt>
                <c:pt idx="36">
                  <c:v>107017</c:v>
                </c:pt>
                <c:pt idx="37">
                  <c:v>98483</c:v>
                </c:pt>
                <c:pt idx="38">
                  <c:v>90597</c:v>
                </c:pt>
                <c:pt idx="39">
                  <c:v>87905</c:v>
                </c:pt>
                <c:pt idx="40">
                  <c:v>90975</c:v>
                </c:pt>
                <c:pt idx="41">
                  <c:v>90660</c:v>
                </c:pt>
                <c:pt idx="42">
                  <c:v>88947</c:v>
                </c:pt>
                <c:pt idx="43">
                  <c:v>88578</c:v>
                </c:pt>
                <c:pt idx="44">
                  <c:v>88045</c:v>
                </c:pt>
                <c:pt idx="45">
                  <c:v>84781</c:v>
                </c:pt>
                <c:pt idx="46">
                  <c:v>79243</c:v>
                </c:pt>
                <c:pt idx="47">
                  <c:v>68606</c:v>
                </c:pt>
                <c:pt idx="48">
                  <c:v>60394</c:v>
                </c:pt>
                <c:pt idx="49">
                  <c:v>63760</c:v>
                </c:pt>
                <c:pt idx="50">
                  <c:v>63896</c:v>
                </c:pt>
                <c:pt idx="51">
                  <c:v>62128</c:v>
                </c:pt>
                <c:pt idx="52">
                  <c:v>62495</c:v>
                </c:pt>
                <c:pt idx="53">
                  <c:v>57635</c:v>
                </c:pt>
                <c:pt idx="54">
                  <c:v>56928</c:v>
                </c:pt>
                <c:pt idx="55">
                  <c:v>51215</c:v>
                </c:pt>
                <c:pt idx="56">
                  <c:v>49017</c:v>
                </c:pt>
                <c:pt idx="57">
                  <c:v>52883</c:v>
                </c:pt>
                <c:pt idx="58">
                  <c:v>56142</c:v>
                </c:pt>
                <c:pt idx="59">
                  <c:v>54556</c:v>
                </c:pt>
                <c:pt idx="60">
                  <c:v>43837</c:v>
                </c:pt>
                <c:pt idx="61">
                  <c:v>38056</c:v>
                </c:pt>
                <c:pt idx="62">
                  <c:v>39660</c:v>
                </c:pt>
                <c:pt idx="63">
                  <c:v>40100</c:v>
                </c:pt>
                <c:pt idx="64">
                  <c:v>39863</c:v>
                </c:pt>
                <c:pt idx="65">
                  <c:v>38052</c:v>
                </c:pt>
                <c:pt idx="66">
                  <c:v>35299</c:v>
                </c:pt>
                <c:pt idx="67">
                  <c:v>35218</c:v>
                </c:pt>
                <c:pt idx="68">
                  <c:v>36038</c:v>
                </c:pt>
                <c:pt idx="69">
                  <c:v>41853</c:v>
                </c:pt>
                <c:pt idx="70">
                  <c:v>48045</c:v>
                </c:pt>
                <c:pt idx="71">
                  <c:v>52746</c:v>
                </c:pt>
                <c:pt idx="72">
                  <c:v>56843</c:v>
                </c:pt>
                <c:pt idx="73">
                  <c:v>60413</c:v>
                </c:pt>
                <c:pt idx="74">
                  <c:v>54888</c:v>
                </c:pt>
                <c:pt idx="75">
                  <c:v>51625</c:v>
                </c:pt>
                <c:pt idx="76">
                  <c:v>47493</c:v>
                </c:pt>
                <c:pt idx="77">
                  <c:v>46450</c:v>
                </c:pt>
                <c:pt idx="78">
                  <c:v>46811</c:v>
                </c:pt>
                <c:pt idx="79">
                  <c:v>51825</c:v>
                </c:pt>
                <c:pt idx="80">
                  <c:v>60459</c:v>
                </c:pt>
                <c:pt idx="81">
                  <c:v>66626</c:v>
                </c:pt>
                <c:pt idx="82">
                  <c:v>68926</c:v>
                </c:pt>
                <c:pt idx="83">
                  <c:v>68610</c:v>
                </c:pt>
                <c:pt idx="84">
                  <c:v>64704</c:v>
                </c:pt>
                <c:pt idx="85">
                  <c:v>57660</c:v>
                </c:pt>
                <c:pt idx="86">
                  <c:v>54907</c:v>
                </c:pt>
                <c:pt idx="87">
                  <c:v>57804</c:v>
                </c:pt>
                <c:pt idx="88">
                  <c:v>62215</c:v>
                </c:pt>
                <c:pt idx="89">
                  <c:v>65697</c:v>
                </c:pt>
                <c:pt idx="90">
                  <c:v>67420</c:v>
                </c:pt>
                <c:pt idx="91">
                  <c:v>69701</c:v>
                </c:pt>
                <c:pt idx="92">
                  <c:v>74694</c:v>
                </c:pt>
                <c:pt idx="93">
                  <c:v>71521</c:v>
                </c:pt>
                <c:pt idx="94">
                  <c:v>60788</c:v>
                </c:pt>
                <c:pt idx="95">
                  <c:v>53178</c:v>
                </c:pt>
                <c:pt idx="96">
                  <c:v>51093</c:v>
                </c:pt>
                <c:pt idx="97">
                  <c:v>54606</c:v>
                </c:pt>
                <c:pt idx="98">
                  <c:v>57649</c:v>
                </c:pt>
                <c:pt idx="99">
                  <c:v>58467</c:v>
                </c:pt>
                <c:pt idx="100">
                  <c:v>53002</c:v>
                </c:pt>
                <c:pt idx="101">
                  <c:v>49283</c:v>
                </c:pt>
                <c:pt idx="102">
                  <c:v>42451</c:v>
                </c:pt>
                <c:pt idx="103">
                  <c:v>41867</c:v>
                </c:pt>
                <c:pt idx="104">
                  <c:v>44779</c:v>
                </c:pt>
                <c:pt idx="105">
                  <c:v>47046</c:v>
                </c:pt>
                <c:pt idx="106">
                  <c:v>51861</c:v>
                </c:pt>
                <c:pt idx="107">
                  <c:v>55332</c:v>
                </c:pt>
                <c:pt idx="108">
                  <c:v>54553</c:v>
                </c:pt>
                <c:pt idx="109">
                  <c:v>45543</c:v>
                </c:pt>
                <c:pt idx="110">
                  <c:v>38499</c:v>
                </c:pt>
                <c:pt idx="111">
                  <c:v>35747</c:v>
                </c:pt>
                <c:pt idx="112">
                  <c:v>35975</c:v>
                </c:pt>
                <c:pt idx="113">
                  <c:v>38589</c:v>
                </c:pt>
                <c:pt idx="114">
                  <c:v>39846</c:v>
                </c:pt>
                <c:pt idx="115">
                  <c:v>42700</c:v>
                </c:pt>
                <c:pt idx="116">
                  <c:v>42700</c:v>
                </c:pt>
                <c:pt idx="117">
                  <c:v>45477</c:v>
                </c:pt>
                <c:pt idx="118">
                  <c:v>48311</c:v>
                </c:pt>
                <c:pt idx="119">
                  <c:v>56424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date!$D$51</c:f>
              <c:strCache>
                <c:ptCount val="1"/>
                <c:pt idx="0">
                  <c:v>卸売価格P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date!$A$52:$A$171</c:f>
              <c:strCache>
                <c:ptCount val="120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</c:strCache>
            </c:strRef>
          </c:cat>
          <c:val>
            <c:numRef>
              <c:f>date!$D$52:$D$171</c:f>
              <c:numCache>
                <c:ptCount val="120"/>
                <c:pt idx="0">
                  <c:v>132000</c:v>
                </c:pt>
                <c:pt idx="1">
                  <c:v>122000</c:v>
                </c:pt>
                <c:pt idx="2">
                  <c:v>122000</c:v>
                </c:pt>
                <c:pt idx="3">
                  <c:v>128000</c:v>
                </c:pt>
                <c:pt idx="4">
                  <c:v>132000</c:v>
                </c:pt>
                <c:pt idx="5">
                  <c:v>120000</c:v>
                </c:pt>
                <c:pt idx="6">
                  <c:v>121000</c:v>
                </c:pt>
                <c:pt idx="7">
                  <c:v>120300</c:v>
                </c:pt>
                <c:pt idx="8">
                  <c:v>117000</c:v>
                </c:pt>
                <c:pt idx="9">
                  <c:v>112000</c:v>
                </c:pt>
                <c:pt idx="10">
                  <c:v>113000</c:v>
                </c:pt>
                <c:pt idx="11">
                  <c:v>115000</c:v>
                </c:pt>
                <c:pt idx="12">
                  <c:v>121000</c:v>
                </c:pt>
                <c:pt idx="13">
                  <c:v>134000</c:v>
                </c:pt>
                <c:pt idx="14">
                  <c:v>156000</c:v>
                </c:pt>
                <c:pt idx="15">
                  <c:v>146000</c:v>
                </c:pt>
                <c:pt idx="16">
                  <c:v>119000</c:v>
                </c:pt>
                <c:pt idx="17">
                  <c:v>119000</c:v>
                </c:pt>
                <c:pt idx="18">
                  <c:v>111000</c:v>
                </c:pt>
                <c:pt idx="19">
                  <c:v>127000</c:v>
                </c:pt>
                <c:pt idx="20">
                  <c:v>143000</c:v>
                </c:pt>
                <c:pt idx="21">
                  <c:v>147000</c:v>
                </c:pt>
                <c:pt idx="22">
                  <c:v>149000</c:v>
                </c:pt>
                <c:pt idx="23">
                  <c:v>149000</c:v>
                </c:pt>
                <c:pt idx="24">
                  <c:v>151000</c:v>
                </c:pt>
                <c:pt idx="25">
                  <c:v>151000</c:v>
                </c:pt>
                <c:pt idx="26">
                  <c:v>146000</c:v>
                </c:pt>
                <c:pt idx="27">
                  <c:v>140000</c:v>
                </c:pt>
                <c:pt idx="28">
                  <c:v>140000</c:v>
                </c:pt>
                <c:pt idx="29">
                  <c:v>164600</c:v>
                </c:pt>
                <c:pt idx="30">
                  <c:v>146200</c:v>
                </c:pt>
                <c:pt idx="31">
                  <c:v>147000</c:v>
                </c:pt>
                <c:pt idx="32">
                  <c:v>148000</c:v>
                </c:pt>
                <c:pt idx="33">
                  <c:v>148000</c:v>
                </c:pt>
                <c:pt idx="34">
                  <c:v>163000</c:v>
                </c:pt>
                <c:pt idx="35">
                  <c:v>174000</c:v>
                </c:pt>
                <c:pt idx="36">
                  <c:v>168000</c:v>
                </c:pt>
                <c:pt idx="37">
                  <c:v>158000</c:v>
                </c:pt>
                <c:pt idx="38">
                  <c:v>148000</c:v>
                </c:pt>
                <c:pt idx="39">
                  <c:v>146600</c:v>
                </c:pt>
                <c:pt idx="40">
                  <c:v>149000</c:v>
                </c:pt>
                <c:pt idx="41">
                  <c:v>150000</c:v>
                </c:pt>
                <c:pt idx="42">
                  <c:v>147000</c:v>
                </c:pt>
                <c:pt idx="43">
                  <c:v>144000</c:v>
                </c:pt>
                <c:pt idx="44">
                  <c:v>142800</c:v>
                </c:pt>
                <c:pt idx="45">
                  <c:v>138000</c:v>
                </c:pt>
                <c:pt idx="46">
                  <c:v>133000</c:v>
                </c:pt>
                <c:pt idx="47">
                  <c:v>123500</c:v>
                </c:pt>
                <c:pt idx="48">
                  <c:v>119000</c:v>
                </c:pt>
                <c:pt idx="49">
                  <c:v>124000</c:v>
                </c:pt>
                <c:pt idx="50">
                  <c:v>126000</c:v>
                </c:pt>
                <c:pt idx="51">
                  <c:v>123600</c:v>
                </c:pt>
                <c:pt idx="52">
                  <c:v>121000</c:v>
                </c:pt>
                <c:pt idx="53">
                  <c:v>119000</c:v>
                </c:pt>
                <c:pt idx="54">
                  <c:v>117000</c:v>
                </c:pt>
                <c:pt idx="55">
                  <c:v>111000</c:v>
                </c:pt>
                <c:pt idx="56">
                  <c:v>108000</c:v>
                </c:pt>
                <c:pt idx="57">
                  <c:v>113000</c:v>
                </c:pt>
                <c:pt idx="58">
                  <c:v>113000</c:v>
                </c:pt>
                <c:pt idx="59">
                  <c:v>110000</c:v>
                </c:pt>
                <c:pt idx="60">
                  <c:v>101000</c:v>
                </c:pt>
                <c:pt idx="61">
                  <c:v>100000</c:v>
                </c:pt>
                <c:pt idx="62">
                  <c:v>101000</c:v>
                </c:pt>
                <c:pt idx="63">
                  <c:v>102000</c:v>
                </c:pt>
                <c:pt idx="64">
                  <c:v>102000</c:v>
                </c:pt>
                <c:pt idx="65">
                  <c:v>99200</c:v>
                </c:pt>
                <c:pt idx="66">
                  <c:v>96000</c:v>
                </c:pt>
                <c:pt idx="67">
                  <c:v>95600</c:v>
                </c:pt>
                <c:pt idx="68">
                  <c:v>101000</c:v>
                </c:pt>
                <c:pt idx="69">
                  <c:v>104800</c:v>
                </c:pt>
                <c:pt idx="70">
                  <c:v>110000</c:v>
                </c:pt>
                <c:pt idx="71">
                  <c:v>116000</c:v>
                </c:pt>
                <c:pt idx="72">
                  <c:v>124000</c:v>
                </c:pt>
                <c:pt idx="73">
                  <c:v>125000</c:v>
                </c:pt>
                <c:pt idx="74">
                  <c:v>122000</c:v>
                </c:pt>
                <c:pt idx="75">
                  <c:v>114000</c:v>
                </c:pt>
                <c:pt idx="76">
                  <c:v>112000</c:v>
                </c:pt>
                <c:pt idx="77">
                  <c:v>114000</c:v>
                </c:pt>
                <c:pt idx="78">
                  <c:v>114000</c:v>
                </c:pt>
                <c:pt idx="79">
                  <c:v>118800</c:v>
                </c:pt>
                <c:pt idx="80">
                  <c:v>129000</c:v>
                </c:pt>
                <c:pt idx="81">
                  <c:v>135000</c:v>
                </c:pt>
                <c:pt idx="82">
                  <c:v>135800</c:v>
                </c:pt>
                <c:pt idx="83">
                  <c:v>137000</c:v>
                </c:pt>
                <c:pt idx="84">
                  <c:v>132000</c:v>
                </c:pt>
                <c:pt idx="85">
                  <c:v>125000</c:v>
                </c:pt>
                <c:pt idx="86">
                  <c:v>121000</c:v>
                </c:pt>
                <c:pt idx="87">
                  <c:v>123000</c:v>
                </c:pt>
                <c:pt idx="88">
                  <c:v>127800</c:v>
                </c:pt>
                <c:pt idx="89">
                  <c:v>131000</c:v>
                </c:pt>
                <c:pt idx="90">
                  <c:v>134000</c:v>
                </c:pt>
                <c:pt idx="91">
                  <c:v>135600</c:v>
                </c:pt>
                <c:pt idx="92">
                  <c:v>141000</c:v>
                </c:pt>
                <c:pt idx="93">
                  <c:v>138000</c:v>
                </c:pt>
                <c:pt idx="94">
                  <c:v>128400</c:v>
                </c:pt>
                <c:pt idx="95">
                  <c:v>120800</c:v>
                </c:pt>
                <c:pt idx="96">
                  <c:v>117500</c:v>
                </c:pt>
                <c:pt idx="97">
                  <c:v>119400</c:v>
                </c:pt>
                <c:pt idx="98">
                  <c:v>124000</c:v>
                </c:pt>
                <c:pt idx="99">
                  <c:v>126000</c:v>
                </c:pt>
                <c:pt idx="100">
                  <c:v>122000</c:v>
                </c:pt>
                <c:pt idx="101">
                  <c:v>112000</c:v>
                </c:pt>
                <c:pt idx="102">
                  <c:v>110000</c:v>
                </c:pt>
                <c:pt idx="103">
                  <c:v>108000</c:v>
                </c:pt>
                <c:pt idx="104">
                  <c:v>111000</c:v>
                </c:pt>
                <c:pt idx="105">
                  <c:v>115000</c:v>
                </c:pt>
                <c:pt idx="106">
                  <c:v>118000</c:v>
                </c:pt>
                <c:pt idx="107">
                  <c:v>123000</c:v>
                </c:pt>
                <c:pt idx="108">
                  <c:v>124600</c:v>
                </c:pt>
                <c:pt idx="109">
                  <c:v>119000</c:v>
                </c:pt>
                <c:pt idx="110">
                  <c:v>104000</c:v>
                </c:pt>
                <c:pt idx="111">
                  <c:v>100800</c:v>
                </c:pt>
                <c:pt idx="112">
                  <c:v>106000</c:v>
                </c:pt>
                <c:pt idx="113">
                  <c:v>108000</c:v>
                </c:pt>
                <c:pt idx="114">
                  <c:v>108000</c:v>
                </c:pt>
                <c:pt idx="115">
                  <c:v>110000</c:v>
                </c:pt>
                <c:pt idx="116">
                  <c:v>109000</c:v>
                </c:pt>
                <c:pt idx="117">
                  <c:v>112000</c:v>
                </c:pt>
                <c:pt idx="118">
                  <c:v>115000</c:v>
                </c:pt>
                <c:pt idx="119">
                  <c:v>122000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date!$E$51</c:f>
              <c:strCache>
                <c:ptCount val="1"/>
                <c:pt idx="0">
                  <c:v>卸売価格B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date!$A$52:$A$171</c:f>
              <c:strCache>
                <c:ptCount val="120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</c:strCache>
            </c:strRef>
          </c:cat>
          <c:val>
            <c:numRef>
              <c:f>date!$E$52:$E$171</c:f>
              <c:numCache>
                <c:ptCount val="120"/>
                <c:pt idx="0">
                  <c:v>97000</c:v>
                </c:pt>
                <c:pt idx="1">
                  <c:v>88000</c:v>
                </c:pt>
                <c:pt idx="2">
                  <c:v>92000</c:v>
                </c:pt>
                <c:pt idx="3">
                  <c:v>92000</c:v>
                </c:pt>
                <c:pt idx="4">
                  <c:v>95000</c:v>
                </c:pt>
                <c:pt idx="5">
                  <c:v>83000</c:v>
                </c:pt>
                <c:pt idx="6">
                  <c:v>84000</c:v>
                </c:pt>
                <c:pt idx="7">
                  <c:v>83300</c:v>
                </c:pt>
                <c:pt idx="8">
                  <c:v>83000</c:v>
                </c:pt>
                <c:pt idx="9">
                  <c:v>82000</c:v>
                </c:pt>
                <c:pt idx="10">
                  <c:v>82000</c:v>
                </c:pt>
                <c:pt idx="11">
                  <c:v>83000</c:v>
                </c:pt>
                <c:pt idx="12">
                  <c:v>88000</c:v>
                </c:pt>
                <c:pt idx="13">
                  <c:v>98000</c:v>
                </c:pt>
                <c:pt idx="14">
                  <c:v>115000</c:v>
                </c:pt>
                <c:pt idx="15">
                  <c:v>100000</c:v>
                </c:pt>
                <c:pt idx="16">
                  <c:v>91000</c:v>
                </c:pt>
                <c:pt idx="17">
                  <c:v>80000</c:v>
                </c:pt>
                <c:pt idx="18">
                  <c:v>69000</c:v>
                </c:pt>
                <c:pt idx="19">
                  <c:v>81000</c:v>
                </c:pt>
                <c:pt idx="20">
                  <c:v>94000</c:v>
                </c:pt>
                <c:pt idx="21">
                  <c:v>97000</c:v>
                </c:pt>
                <c:pt idx="22">
                  <c:v>99000</c:v>
                </c:pt>
                <c:pt idx="23">
                  <c:v>99000</c:v>
                </c:pt>
                <c:pt idx="24">
                  <c:v>103000</c:v>
                </c:pt>
                <c:pt idx="25">
                  <c:v>103000</c:v>
                </c:pt>
                <c:pt idx="26">
                  <c:v>100000</c:v>
                </c:pt>
                <c:pt idx="27">
                  <c:v>96000</c:v>
                </c:pt>
                <c:pt idx="28">
                  <c:v>96000</c:v>
                </c:pt>
                <c:pt idx="29">
                  <c:v>99400</c:v>
                </c:pt>
                <c:pt idx="30">
                  <c:v>99400</c:v>
                </c:pt>
                <c:pt idx="31">
                  <c:v>101000</c:v>
                </c:pt>
                <c:pt idx="32">
                  <c:v>103000</c:v>
                </c:pt>
                <c:pt idx="33">
                  <c:v>103000</c:v>
                </c:pt>
                <c:pt idx="34">
                  <c:v>123000</c:v>
                </c:pt>
                <c:pt idx="35">
                  <c:v>132000</c:v>
                </c:pt>
                <c:pt idx="36">
                  <c:v>119000</c:v>
                </c:pt>
                <c:pt idx="37">
                  <c:v>109000</c:v>
                </c:pt>
                <c:pt idx="38">
                  <c:v>103000</c:v>
                </c:pt>
                <c:pt idx="39">
                  <c:v>100800</c:v>
                </c:pt>
                <c:pt idx="40">
                  <c:v>100000</c:v>
                </c:pt>
                <c:pt idx="41">
                  <c:v>101000</c:v>
                </c:pt>
                <c:pt idx="42">
                  <c:v>99000</c:v>
                </c:pt>
                <c:pt idx="43">
                  <c:v>98000</c:v>
                </c:pt>
                <c:pt idx="44">
                  <c:v>95200</c:v>
                </c:pt>
                <c:pt idx="45">
                  <c:v>88000</c:v>
                </c:pt>
                <c:pt idx="46">
                  <c:v>82000</c:v>
                </c:pt>
                <c:pt idx="47">
                  <c:v>75750</c:v>
                </c:pt>
                <c:pt idx="48">
                  <c:v>72000</c:v>
                </c:pt>
                <c:pt idx="49">
                  <c:v>72000</c:v>
                </c:pt>
                <c:pt idx="50">
                  <c:v>72000</c:v>
                </c:pt>
                <c:pt idx="51">
                  <c:v>71200</c:v>
                </c:pt>
                <c:pt idx="52">
                  <c:v>70000</c:v>
                </c:pt>
                <c:pt idx="53">
                  <c:v>69000</c:v>
                </c:pt>
                <c:pt idx="54">
                  <c:v>67000</c:v>
                </c:pt>
                <c:pt idx="55">
                  <c:v>61000</c:v>
                </c:pt>
                <c:pt idx="56">
                  <c:v>57000</c:v>
                </c:pt>
                <c:pt idx="57">
                  <c:v>62000</c:v>
                </c:pt>
                <c:pt idx="58">
                  <c:v>62000</c:v>
                </c:pt>
                <c:pt idx="59">
                  <c:v>59000</c:v>
                </c:pt>
                <c:pt idx="60">
                  <c:v>50000</c:v>
                </c:pt>
                <c:pt idx="61">
                  <c:v>49000</c:v>
                </c:pt>
                <c:pt idx="62">
                  <c:v>50000</c:v>
                </c:pt>
                <c:pt idx="63">
                  <c:v>52000</c:v>
                </c:pt>
                <c:pt idx="64">
                  <c:v>53000</c:v>
                </c:pt>
                <c:pt idx="65">
                  <c:v>48000</c:v>
                </c:pt>
                <c:pt idx="66">
                  <c:v>44000</c:v>
                </c:pt>
                <c:pt idx="67">
                  <c:v>44800</c:v>
                </c:pt>
                <c:pt idx="68">
                  <c:v>52000</c:v>
                </c:pt>
                <c:pt idx="69">
                  <c:v>57300</c:v>
                </c:pt>
                <c:pt idx="70">
                  <c:v>61000</c:v>
                </c:pt>
                <c:pt idx="71">
                  <c:v>67000</c:v>
                </c:pt>
                <c:pt idx="72">
                  <c:v>78000</c:v>
                </c:pt>
                <c:pt idx="73">
                  <c:v>83000</c:v>
                </c:pt>
                <c:pt idx="74">
                  <c:v>78500</c:v>
                </c:pt>
                <c:pt idx="75">
                  <c:v>64000</c:v>
                </c:pt>
                <c:pt idx="76">
                  <c:v>59000</c:v>
                </c:pt>
                <c:pt idx="77">
                  <c:v>61000</c:v>
                </c:pt>
                <c:pt idx="78">
                  <c:v>61000</c:v>
                </c:pt>
                <c:pt idx="79">
                  <c:v>65800</c:v>
                </c:pt>
                <c:pt idx="80">
                  <c:v>74000</c:v>
                </c:pt>
                <c:pt idx="81">
                  <c:v>80000</c:v>
                </c:pt>
                <c:pt idx="82">
                  <c:v>80000</c:v>
                </c:pt>
                <c:pt idx="83">
                  <c:v>79000</c:v>
                </c:pt>
                <c:pt idx="84">
                  <c:v>74000</c:v>
                </c:pt>
                <c:pt idx="85">
                  <c:v>67000</c:v>
                </c:pt>
                <c:pt idx="86">
                  <c:v>64000</c:v>
                </c:pt>
                <c:pt idx="87">
                  <c:v>67000</c:v>
                </c:pt>
                <c:pt idx="88">
                  <c:v>71800</c:v>
                </c:pt>
                <c:pt idx="89">
                  <c:v>77000</c:v>
                </c:pt>
                <c:pt idx="90">
                  <c:v>80000</c:v>
                </c:pt>
                <c:pt idx="91">
                  <c:v>82600</c:v>
                </c:pt>
                <c:pt idx="92">
                  <c:v>87000</c:v>
                </c:pt>
                <c:pt idx="93">
                  <c:v>82000</c:v>
                </c:pt>
                <c:pt idx="94">
                  <c:v>70800</c:v>
                </c:pt>
                <c:pt idx="95">
                  <c:v>62800</c:v>
                </c:pt>
                <c:pt idx="96">
                  <c:v>61800</c:v>
                </c:pt>
                <c:pt idx="97">
                  <c:v>66800</c:v>
                </c:pt>
                <c:pt idx="98">
                  <c:v>72000</c:v>
                </c:pt>
                <c:pt idx="99">
                  <c:v>74000</c:v>
                </c:pt>
                <c:pt idx="100">
                  <c:v>67600</c:v>
                </c:pt>
                <c:pt idx="101">
                  <c:v>56000</c:v>
                </c:pt>
                <c:pt idx="102">
                  <c:v>53000</c:v>
                </c:pt>
                <c:pt idx="103">
                  <c:v>52000</c:v>
                </c:pt>
                <c:pt idx="104">
                  <c:v>57000</c:v>
                </c:pt>
                <c:pt idx="105">
                  <c:v>61800</c:v>
                </c:pt>
                <c:pt idx="106">
                  <c:v>64000</c:v>
                </c:pt>
                <c:pt idx="107">
                  <c:v>72000</c:v>
                </c:pt>
                <c:pt idx="108">
                  <c:v>76000</c:v>
                </c:pt>
                <c:pt idx="109">
                  <c:v>71000</c:v>
                </c:pt>
                <c:pt idx="110">
                  <c:v>52000</c:v>
                </c:pt>
                <c:pt idx="111">
                  <c:v>45600</c:v>
                </c:pt>
                <c:pt idx="112">
                  <c:v>49000</c:v>
                </c:pt>
                <c:pt idx="113">
                  <c:v>49000</c:v>
                </c:pt>
                <c:pt idx="114">
                  <c:v>49800</c:v>
                </c:pt>
                <c:pt idx="115">
                  <c:v>51000</c:v>
                </c:pt>
                <c:pt idx="116">
                  <c:v>52000</c:v>
                </c:pt>
                <c:pt idx="117">
                  <c:v>57000</c:v>
                </c:pt>
                <c:pt idx="118">
                  <c:v>61000</c:v>
                </c:pt>
                <c:pt idx="119">
                  <c:v>66000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date!$F$51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date!$A$52:$A$171</c:f>
              <c:strCache>
                <c:ptCount val="120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</c:strCache>
            </c:strRef>
          </c:cat>
          <c:val>
            <c:numRef>
              <c:f>date!$F$52:$F$111</c:f>
              <c:numCache>
                <c:ptCount val="60"/>
              </c:numCache>
            </c:numRef>
          </c:val>
          <c:smooth val="0"/>
        </c:ser>
        <c:ser>
          <c:idx val="5"/>
          <c:order val="5"/>
          <c:tx>
            <c:strRef>
              <c:f>date!$G$51</c:f>
              <c:strCache>
                <c:ptCount val="1"/>
                <c:pt idx="0">
                  <c:v>家庭用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date!$A$52:$A$171</c:f>
              <c:strCache>
                <c:ptCount val="120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</c:strCache>
            </c:strRef>
          </c:cat>
          <c:val>
            <c:numRef>
              <c:f>date!$G$52:$G$171</c:f>
              <c:numCache>
                <c:ptCount val="120"/>
                <c:pt idx="0">
                  <c:v>315806.4</c:v>
                </c:pt>
                <c:pt idx="1">
                  <c:v>318264.6</c:v>
                </c:pt>
                <c:pt idx="2">
                  <c:v>319132.2</c:v>
                </c:pt>
                <c:pt idx="3">
                  <c:v>319276.8</c:v>
                </c:pt>
                <c:pt idx="4">
                  <c:v>319421.4</c:v>
                </c:pt>
                <c:pt idx="5">
                  <c:v>319566</c:v>
                </c:pt>
                <c:pt idx="6">
                  <c:v>319710.6</c:v>
                </c:pt>
                <c:pt idx="7">
                  <c:v>319903.39999999997</c:v>
                </c:pt>
                <c:pt idx="8">
                  <c:v>320192.6</c:v>
                </c:pt>
                <c:pt idx="9">
                  <c:v>320385.4</c:v>
                </c:pt>
                <c:pt idx="10">
                  <c:v>320481.80000000005</c:v>
                </c:pt>
                <c:pt idx="11">
                  <c:v>320433.60000000003</c:v>
                </c:pt>
                <c:pt idx="12">
                  <c:v>320481.80000000005</c:v>
                </c:pt>
                <c:pt idx="13">
                  <c:v>320289</c:v>
                </c:pt>
                <c:pt idx="14">
                  <c:v>323566.6</c:v>
                </c:pt>
                <c:pt idx="15">
                  <c:v>325639.2</c:v>
                </c:pt>
                <c:pt idx="16">
                  <c:v>325783.8</c:v>
                </c:pt>
                <c:pt idx="17">
                  <c:v>324916.2</c:v>
                </c:pt>
                <c:pt idx="18">
                  <c:v>325157.2</c:v>
                </c:pt>
                <c:pt idx="19">
                  <c:v>325205.4</c:v>
                </c:pt>
                <c:pt idx="20">
                  <c:v>325205.4</c:v>
                </c:pt>
                <c:pt idx="21">
                  <c:v>325253.6</c:v>
                </c:pt>
                <c:pt idx="22">
                  <c:v>320240.8</c:v>
                </c:pt>
                <c:pt idx="23">
                  <c:v>320433.60000000003</c:v>
                </c:pt>
                <c:pt idx="24">
                  <c:v>320530</c:v>
                </c:pt>
                <c:pt idx="25">
                  <c:v>320819.2</c:v>
                </c:pt>
                <c:pt idx="26">
                  <c:v>320819.2</c:v>
                </c:pt>
                <c:pt idx="27">
                  <c:v>321204.8</c:v>
                </c:pt>
                <c:pt idx="28">
                  <c:v>321204.8</c:v>
                </c:pt>
                <c:pt idx="29">
                  <c:v>321204.8</c:v>
                </c:pt>
                <c:pt idx="30">
                  <c:v>321542.19999999995</c:v>
                </c:pt>
                <c:pt idx="31">
                  <c:v>318553.80000000005</c:v>
                </c:pt>
                <c:pt idx="32">
                  <c:v>321831.39999999997</c:v>
                </c:pt>
                <c:pt idx="33">
                  <c:v>321686.8</c:v>
                </c:pt>
                <c:pt idx="34">
                  <c:v>323518.39999999997</c:v>
                </c:pt>
                <c:pt idx="35">
                  <c:v>328627.6</c:v>
                </c:pt>
                <c:pt idx="36">
                  <c:v>330748.4</c:v>
                </c:pt>
                <c:pt idx="37">
                  <c:v>330989.39999999997</c:v>
                </c:pt>
                <c:pt idx="38">
                  <c:v>332724.60000000003</c:v>
                </c:pt>
                <c:pt idx="39">
                  <c:v>343328.6</c:v>
                </c:pt>
                <c:pt idx="40">
                  <c:v>343376.8</c:v>
                </c:pt>
                <c:pt idx="41">
                  <c:v>343376.8</c:v>
                </c:pt>
                <c:pt idx="42">
                  <c:v>343280.39999999997</c:v>
                </c:pt>
                <c:pt idx="43">
                  <c:v>343232.19999999995</c:v>
                </c:pt>
                <c:pt idx="44">
                  <c:v>343087.60000000003</c:v>
                </c:pt>
                <c:pt idx="45">
                  <c:v>343039.4</c:v>
                </c:pt>
                <c:pt idx="46">
                  <c:v>345497.6</c:v>
                </c:pt>
                <c:pt idx="47">
                  <c:v>314649.60000000003</c:v>
                </c:pt>
                <c:pt idx="48">
                  <c:v>308239</c:v>
                </c:pt>
                <c:pt idx="49">
                  <c:v>308239</c:v>
                </c:pt>
                <c:pt idx="50">
                  <c:v>308239</c:v>
                </c:pt>
                <c:pt idx="51">
                  <c:v>308239</c:v>
                </c:pt>
                <c:pt idx="52">
                  <c:v>308239</c:v>
                </c:pt>
                <c:pt idx="53">
                  <c:v>308239</c:v>
                </c:pt>
                <c:pt idx="54">
                  <c:v>308239</c:v>
                </c:pt>
                <c:pt idx="55">
                  <c:v>305009.6</c:v>
                </c:pt>
                <c:pt idx="56">
                  <c:v>301780.19999999995</c:v>
                </c:pt>
                <c:pt idx="57">
                  <c:v>301780.19999999995</c:v>
                </c:pt>
                <c:pt idx="58">
                  <c:v>333929.6</c:v>
                </c:pt>
                <c:pt idx="59">
                  <c:v>333929.6</c:v>
                </c:pt>
                <c:pt idx="60">
                  <c:v>333930</c:v>
                </c:pt>
                <c:pt idx="61">
                  <c:v>333929.6</c:v>
                </c:pt>
                <c:pt idx="62">
                  <c:v>333929.6</c:v>
                </c:pt>
                <c:pt idx="63">
                  <c:v>333929.6</c:v>
                </c:pt>
                <c:pt idx="64">
                  <c:v>333929.6</c:v>
                </c:pt>
                <c:pt idx="65">
                  <c:v>333929.6</c:v>
                </c:pt>
                <c:pt idx="66">
                  <c:v>333929.6</c:v>
                </c:pt>
                <c:pt idx="67">
                  <c:v>333929.6</c:v>
                </c:pt>
                <c:pt idx="68">
                  <c:v>333929.6</c:v>
                </c:pt>
                <c:pt idx="69">
                  <c:v>333929.6</c:v>
                </c:pt>
                <c:pt idx="70">
                  <c:v>333929.6</c:v>
                </c:pt>
                <c:pt idx="71">
                  <c:v>333929.6</c:v>
                </c:pt>
                <c:pt idx="72">
                  <c:v>333929.6</c:v>
                </c:pt>
                <c:pt idx="73">
                  <c:v>333929.6</c:v>
                </c:pt>
                <c:pt idx="74">
                  <c:v>333929.6</c:v>
                </c:pt>
                <c:pt idx="75">
                  <c:v>333929.6</c:v>
                </c:pt>
                <c:pt idx="76">
                  <c:v>333929.6</c:v>
                </c:pt>
                <c:pt idx="77">
                  <c:v>333929.6</c:v>
                </c:pt>
                <c:pt idx="78">
                  <c:v>333929.6</c:v>
                </c:pt>
                <c:pt idx="79">
                  <c:v>333929.6</c:v>
                </c:pt>
                <c:pt idx="80">
                  <c:v>333929.6</c:v>
                </c:pt>
                <c:pt idx="81">
                  <c:v>333929.6</c:v>
                </c:pt>
                <c:pt idx="82">
                  <c:v>333929.6</c:v>
                </c:pt>
                <c:pt idx="83">
                  <c:v>333930</c:v>
                </c:pt>
                <c:pt idx="84">
                  <c:v>333929.6</c:v>
                </c:pt>
                <c:pt idx="85">
                  <c:v>333929.6</c:v>
                </c:pt>
                <c:pt idx="86">
                  <c:v>333929.6</c:v>
                </c:pt>
                <c:pt idx="87">
                  <c:v>333929.6</c:v>
                </c:pt>
                <c:pt idx="88">
                  <c:v>333929.6</c:v>
                </c:pt>
                <c:pt idx="89">
                  <c:v>333929.6</c:v>
                </c:pt>
                <c:pt idx="90">
                  <c:v>333929.6</c:v>
                </c:pt>
                <c:pt idx="91">
                  <c:v>333929.6</c:v>
                </c:pt>
                <c:pt idx="92">
                  <c:v>333929.6</c:v>
                </c:pt>
                <c:pt idx="93">
                  <c:v>333929.6</c:v>
                </c:pt>
                <c:pt idx="94">
                  <c:v>333929.6</c:v>
                </c:pt>
                <c:pt idx="95">
                  <c:v>333929.6</c:v>
                </c:pt>
                <c:pt idx="96">
                  <c:v>333929.6</c:v>
                </c:pt>
                <c:pt idx="97">
                  <c:v>333929.6</c:v>
                </c:pt>
                <c:pt idx="98">
                  <c:v>325880</c:v>
                </c:pt>
                <c:pt idx="99">
                  <c:v>325880</c:v>
                </c:pt>
                <c:pt idx="100">
                  <c:v>325880</c:v>
                </c:pt>
                <c:pt idx="101">
                  <c:v>325880</c:v>
                </c:pt>
                <c:pt idx="102">
                  <c:v>325880</c:v>
                </c:pt>
                <c:pt idx="103">
                  <c:v>325880</c:v>
                </c:pt>
                <c:pt idx="104">
                  <c:v>325880</c:v>
                </c:pt>
                <c:pt idx="105">
                  <c:v>327905</c:v>
                </c:pt>
                <c:pt idx="106">
                  <c:v>327905</c:v>
                </c:pt>
                <c:pt idx="107">
                  <c:v>327905</c:v>
                </c:pt>
                <c:pt idx="108">
                  <c:v>327905</c:v>
                </c:pt>
                <c:pt idx="109">
                  <c:v>327905</c:v>
                </c:pt>
                <c:pt idx="110">
                  <c:v>327905</c:v>
                </c:pt>
                <c:pt idx="111">
                  <c:v>327905</c:v>
                </c:pt>
                <c:pt idx="112">
                  <c:v>327905</c:v>
                </c:pt>
                <c:pt idx="113">
                  <c:v>327905</c:v>
                </c:pt>
                <c:pt idx="114">
                  <c:v>327905</c:v>
                </c:pt>
                <c:pt idx="115">
                  <c:v>327905</c:v>
                </c:pt>
                <c:pt idx="116">
                  <c:v>327905</c:v>
                </c:pt>
                <c:pt idx="117">
                  <c:v>327905</c:v>
                </c:pt>
                <c:pt idx="118">
                  <c:v>327905</c:v>
                </c:pt>
                <c:pt idx="119">
                  <c:v>327905</c:v>
                </c:pt>
              </c:numCache>
            </c:numRef>
          </c:val>
          <c:smooth val="0"/>
        </c:ser>
        <c:marker val="1"/>
        <c:axId val="10943085"/>
        <c:axId val="31378902"/>
      </c:lineChart>
      <c:catAx>
        <c:axId val="109430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378902"/>
        <c:crosses val="autoZero"/>
        <c:auto val="1"/>
        <c:lblOffset val="100"/>
        <c:tickLblSkip val="12"/>
        <c:tickMarkSkip val="12"/>
        <c:noMultiLvlLbl val="0"/>
      </c:catAx>
      <c:valAx>
        <c:axId val="31378902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円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/t)</a:t>
                </a:r>
              </a:p>
            </c:rich>
          </c:tx>
          <c:layout>
            <c:manualLayout>
              <c:xMode val="factor"/>
              <c:yMode val="factor"/>
              <c:x val="0.0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943085"/>
        <c:crossesAt val="1"/>
        <c:crossBetween val="midCat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6075"/>
          <c:y val="0.116"/>
          <c:w val="0.1305"/>
          <c:h val="0.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headerFooter>
    <oddFooter>&amp;C&amp;"ＭＳ ゴシック,標準"&amp;20-3-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096000"/>
    <xdr:graphicFrame>
      <xdr:nvGraphicFramePr>
        <xdr:cNvPr id="1" name="Chart 1"/>
        <xdr:cNvGraphicFramePr/>
      </xdr:nvGraphicFramePr>
      <xdr:xfrm>
        <a:off x="0" y="0"/>
        <a:ext cx="95916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78"/>
  <sheetViews>
    <sheetView tabSelected="1" zoomScale="85" zoomScaleNormal="85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V1"/>
    </sheetView>
  </sheetViews>
  <sheetFormatPr defaultColWidth="10.58203125" defaultRowHeight="18"/>
  <cols>
    <col min="1" max="1" width="13.58203125" style="143" bestFit="1" customWidth="1"/>
    <col min="2" max="9" width="8.66015625" style="143" customWidth="1"/>
    <col min="10" max="10" width="9.66015625" style="143" customWidth="1"/>
    <col min="11" max="12" width="8" style="143" customWidth="1"/>
    <col min="13" max="16" width="8.66015625" style="143" customWidth="1"/>
    <col min="17" max="18" width="7.66015625" style="143" customWidth="1"/>
    <col min="19" max="21" width="8.66015625" style="143" customWidth="1"/>
    <col min="22" max="22" width="9.16015625" style="143" customWidth="1"/>
    <col min="23" max="23" width="10.58203125" style="143" customWidth="1"/>
    <col min="24" max="24" width="14.58203125" style="143" customWidth="1"/>
    <col min="25" max="30" width="10.58203125" style="143" customWidth="1"/>
    <col min="31" max="31" width="12.41015625" style="143" bestFit="1" customWidth="1"/>
    <col min="32" max="16384" width="10.58203125" style="143" customWidth="1"/>
  </cols>
  <sheetData>
    <row r="1" spans="1:22" ht="33.75" customHeight="1">
      <c r="A1" s="311" t="s">
        <v>86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ht="22.5" customHeight="1" thickBot="1">
      <c r="V2" s="81">
        <v>44257</v>
      </c>
    </row>
    <row r="3" spans="1:28" s="145" customFormat="1" ht="24" customHeight="1" thickBot="1">
      <c r="A3" s="312"/>
      <c r="B3" s="317" t="s">
        <v>5</v>
      </c>
      <c r="C3" s="316"/>
      <c r="D3" s="316"/>
      <c r="E3" s="318"/>
      <c r="F3" s="317" t="s">
        <v>6</v>
      </c>
      <c r="G3" s="319"/>
      <c r="H3" s="319"/>
      <c r="I3" s="319"/>
      <c r="J3" s="319"/>
      <c r="K3" s="319"/>
      <c r="L3" s="320"/>
      <c r="M3" s="317" t="s">
        <v>7</v>
      </c>
      <c r="N3" s="316"/>
      <c r="O3" s="316"/>
      <c r="P3" s="316"/>
      <c r="Q3" s="316"/>
      <c r="R3" s="318"/>
      <c r="S3" s="329" t="s">
        <v>14</v>
      </c>
      <c r="T3" s="330"/>
      <c r="U3" s="331"/>
      <c r="V3" s="321" t="s">
        <v>4</v>
      </c>
      <c r="AA3" s="146"/>
      <c r="AB3" s="146"/>
    </row>
    <row r="4" spans="1:28" s="145" customFormat="1" ht="24" customHeight="1" thickBot="1">
      <c r="A4" s="313"/>
      <c r="B4" s="334" t="s">
        <v>117</v>
      </c>
      <c r="C4" s="316"/>
      <c r="D4" s="316"/>
      <c r="E4" s="318"/>
      <c r="F4" s="315" t="s">
        <v>39</v>
      </c>
      <c r="G4" s="316"/>
      <c r="H4" s="316"/>
      <c r="I4" s="316"/>
      <c r="J4" s="316"/>
      <c r="K4" s="316"/>
      <c r="L4" s="318"/>
      <c r="M4" s="317" t="s">
        <v>8</v>
      </c>
      <c r="N4" s="316"/>
      <c r="O4" s="316"/>
      <c r="P4" s="316"/>
      <c r="Q4" s="316"/>
      <c r="R4" s="318"/>
      <c r="S4" s="317" t="s">
        <v>9</v>
      </c>
      <c r="T4" s="316"/>
      <c r="U4" s="316"/>
      <c r="V4" s="322"/>
      <c r="AA4" s="146"/>
      <c r="AB4" s="146"/>
    </row>
    <row r="5" spans="1:28" s="145" customFormat="1" ht="24" customHeight="1" thickBot="1">
      <c r="A5" s="314"/>
      <c r="B5" s="130" t="s">
        <v>149</v>
      </c>
      <c r="C5" s="131" t="s">
        <v>150</v>
      </c>
      <c r="D5" s="132" t="s">
        <v>149</v>
      </c>
      <c r="E5" s="133" t="s">
        <v>150</v>
      </c>
      <c r="F5" s="315" t="s">
        <v>19</v>
      </c>
      <c r="G5" s="316"/>
      <c r="H5" s="134" t="s">
        <v>149</v>
      </c>
      <c r="I5" s="135" t="s">
        <v>150</v>
      </c>
      <c r="J5" s="147" t="s">
        <v>20</v>
      </c>
      <c r="K5" s="148" t="s">
        <v>21</v>
      </c>
      <c r="L5" s="144" t="s">
        <v>22</v>
      </c>
      <c r="M5" s="130" t="s">
        <v>149</v>
      </c>
      <c r="N5" s="131" t="s">
        <v>150</v>
      </c>
      <c r="O5" s="134" t="s">
        <v>149</v>
      </c>
      <c r="P5" s="131" t="s">
        <v>150</v>
      </c>
      <c r="Q5" s="136" t="s">
        <v>149</v>
      </c>
      <c r="R5" s="137" t="s">
        <v>150</v>
      </c>
      <c r="S5" s="315" t="s">
        <v>118</v>
      </c>
      <c r="T5" s="316"/>
      <c r="U5" s="318"/>
      <c r="V5" s="323"/>
      <c r="AA5" s="146"/>
      <c r="AB5" s="146"/>
    </row>
    <row r="6" spans="1:37" s="145" customFormat="1" ht="24" customHeight="1" thickBot="1">
      <c r="A6" s="1" t="s">
        <v>0</v>
      </c>
      <c r="B6" s="328" t="s">
        <v>1</v>
      </c>
      <c r="C6" s="327"/>
      <c r="D6" s="326" t="s">
        <v>11</v>
      </c>
      <c r="E6" s="333"/>
      <c r="F6" s="1" t="s">
        <v>1</v>
      </c>
      <c r="G6" s="2" t="s">
        <v>11</v>
      </c>
      <c r="H6" s="326" t="s">
        <v>11</v>
      </c>
      <c r="I6" s="335"/>
      <c r="J6" s="335"/>
      <c r="K6" s="335"/>
      <c r="L6" s="333"/>
      <c r="M6" s="328" t="s">
        <v>1</v>
      </c>
      <c r="N6" s="327"/>
      <c r="O6" s="326" t="s">
        <v>11</v>
      </c>
      <c r="P6" s="327"/>
      <c r="Q6" s="326" t="s">
        <v>12</v>
      </c>
      <c r="R6" s="333"/>
      <c r="S6" s="1" t="s">
        <v>1</v>
      </c>
      <c r="T6" s="3" t="s">
        <v>11</v>
      </c>
      <c r="U6" s="4" t="s">
        <v>15</v>
      </c>
      <c r="V6" s="5" t="s">
        <v>13</v>
      </c>
      <c r="AA6" s="146"/>
      <c r="AB6" s="146"/>
      <c r="AK6" s="149"/>
    </row>
    <row r="7" spans="1:37" s="145" customFormat="1" ht="24" customHeight="1">
      <c r="A7" s="82" t="s">
        <v>101</v>
      </c>
      <c r="B7" s="90">
        <v>416.25</v>
      </c>
      <c r="C7" s="91">
        <v>436.67</v>
      </c>
      <c r="D7" s="9">
        <v>50270.5125</v>
      </c>
      <c r="E7" s="101">
        <v>52736.6359</v>
      </c>
      <c r="F7" s="100">
        <v>490.4032458391985</v>
      </c>
      <c r="G7" s="30">
        <v>59226</v>
      </c>
      <c r="H7" s="29">
        <v>58566</v>
      </c>
      <c r="I7" s="31">
        <v>62013</v>
      </c>
      <c r="J7" s="30">
        <v>655682</v>
      </c>
      <c r="K7" s="32">
        <v>59191</v>
      </c>
      <c r="L7" s="33">
        <v>59536</v>
      </c>
      <c r="M7" s="106">
        <v>978.7198807650907</v>
      </c>
      <c r="N7" s="107">
        <v>559.7416576964478</v>
      </c>
      <c r="O7" s="40">
        <v>118200</v>
      </c>
      <c r="P7" s="35">
        <v>67600</v>
      </c>
      <c r="Q7" s="41">
        <v>118.2</v>
      </c>
      <c r="R7" s="42">
        <v>67.6</v>
      </c>
      <c r="S7" s="92">
        <v>2563.4561563302145</v>
      </c>
      <c r="T7" s="93">
        <v>309588.6</v>
      </c>
      <c r="U7" s="114">
        <v>6423</v>
      </c>
      <c r="V7" s="34">
        <v>120.77</v>
      </c>
      <c r="AA7" s="146"/>
      <c r="AB7" s="146"/>
      <c r="AK7" s="149"/>
    </row>
    <row r="8" spans="1:37" s="145" customFormat="1" ht="24" customHeight="1">
      <c r="A8" s="6" t="s">
        <v>102</v>
      </c>
      <c r="B8" s="45">
        <v>323.3</v>
      </c>
      <c r="C8" s="122">
        <v>387.92</v>
      </c>
      <c r="D8" s="9">
        <v>29022.641</v>
      </c>
      <c r="E8" s="101">
        <v>34823.5784</v>
      </c>
      <c r="F8" s="100">
        <v>450.06126768408154</v>
      </c>
      <c r="G8" s="11">
        <v>40402</v>
      </c>
      <c r="H8" s="9">
        <v>39460</v>
      </c>
      <c r="I8" s="12">
        <v>43303</v>
      </c>
      <c r="J8" s="11">
        <v>666829</v>
      </c>
      <c r="K8" s="13">
        <v>40027</v>
      </c>
      <c r="L8" s="14">
        <v>43283</v>
      </c>
      <c r="M8" s="108">
        <v>1135.1230923471094</v>
      </c>
      <c r="N8" s="109">
        <v>575.9162303664922</v>
      </c>
      <c r="O8" s="27">
        <v>101900</v>
      </c>
      <c r="P8" s="26">
        <v>51700</v>
      </c>
      <c r="Q8" s="110">
        <v>101.9</v>
      </c>
      <c r="R8" s="111">
        <v>51.7</v>
      </c>
      <c r="S8" s="115">
        <v>3719.835134231926</v>
      </c>
      <c r="T8" s="116">
        <v>333929.6</v>
      </c>
      <c r="U8" s="117">
        <v>6928</v>
      </c>
      <c r="V8" s="19">
        <v>89.77</v>
      </c>
      <c r="AA8" s="146"/>
      <c r="AB8" s="146"/>
      <c r="AK8" s="149"/>
    </row>
    <row r="9" spans="1:28" s="145" customFormat="1" ht="21.75" customHeight="1">
      <c r="A9" s="89" t="s">
        <v>172</v>
      </c>
      <c r="B9" s="45">
        <v>467.5</v>
      </c>
      <c r="C9" s="122">
        <v>445.83</v>
      </c>
      <c r="D9" s="64">
        <v>52584.4</v>
      </c>
      <c r="E9" s="121">
        <v>50146.9584</v>
      </c>
      <c r="F9" s="100">
        <v>497.7596017069701</v>
      </c>
      <c r="G9" s="35">
        <v>55988</v>
      </c>
      <c r="H9" s="36">
        <v>55639</v>
      </c>
      <c r="I9" s="37">
        <v>57783</v>
      </c>
      <c r="J9" s="35">
        <v>1724200</v>
      </c>
      <c r="K9" s="38">
        <v>56140</v>
      </c>
      <c r="L9" s="39">
        <v>51362</v>
      </c>
      <c r="M9" s="108">
        <v>1079.302987197724</v>
      </c>
      <c r="N9" s="109">
        <v>627.6671408250355</v>
      </c>
      <c r="O9" s="27">
        <v>121399.99999999999</v>
      </c>
      <c r="P9" s="26">
        <v>70600</v>
      </c>
      <c r="Q9" s="110">
        <v>121.39999999999999</v>
      </c>
      <c r="R9" s="111">
        <v>70.6</v>
      </c>
      <c r="S9" s="115">
        <v>2968.790896159317</v>
      </c>
      <c r="T9" s="116">
        <v>333929.6</v>
      </c>
      <c r="U9" s="117">
        <v>6928</v>
      </c>
      <c r="V9" s="43">
        <v>112.48</v>
      </c>
      <c r="W9" s="20"/>
      <c r="AA9" s="146"/>
      <c r="AB9" s="146"/>
    </row>
    <row r="10" spans="1:28" s="145" customFormat="1" ht="21.75" customHeight="1">
      <c r="A10" s="123" t="s">
        <v>173</v>
      </c>
      <c r="B10" s="45">
        <v>542.08</v>
      </c>
      <c r="C10" s="122">
        <v>552.08</v>
      </c>
      <c r="D10" s="47">
        <v>59813.107200000006</v>
      </c>
      <c r="E10" s="127">
        <v>60916.50720000001</v>
      </c>
      <c r="F10" s="128">
        <v>582.626427406199</v>
      </c>
      <c r="G10" s="26">
        <v>64287</v>
      </c>
      <c r="H10" s="25">
        <v>63954</v>
      </c>
      <c r="I10" s="124">
        <v>65930</v>
      </c>
      <c r="J10" s="26">
        <v>1310500</v>
      </c>
      <c r="K10" s="125">
        <v>64366</v>
      </c>
      <c r="L10" s="126">
        <v>62413</v>
      </c>
      <c r="M10" s="108">
        <v>1189.0520210259199</v>
      </c>
      <c r="N10" s="109">
        <v>681.5298169294906</v>
      </c>
      <c r="O10" s="27">
        <v>131200</v>
      </c>
      <c r="P10" s="26">
        <v>75200</v>
      </c>
      <c r="Q10" s="110">
        <v>131.2</v>
      </c>
      <c r="R10" s="129">
        <v>75.2</v>
      </c>
      <c r="S10" s="115">
        <v>3026.3694036614097</v>
      </c>
      <c r="T10" s="116">
        <v>333929.6</v>
      </c>
      <c r="U10" s="117">
        <v>6928</v>
      </c>
      <c r="V10" s="28">
        <v>110.34</v>
      </c>
      <c r="W10" s="20"/>
      <c r="X10" s="149"/>
      <c r="AA10" s="146"/>
      <c r="AB10" s="146"/>
    </row>
    <row r="11" spans="1:28" s="145" customFormat="1" ht="21.75" customHeight="1" thickBot="1">
      <c r="A11" s="264" t="s">
        <v>174</v>
      </c>
      <c r="B11" s="265">
        <v>434.58</v>
      </c>
      <c r="C11" s="266">
        <v>441.67</v>
      </c>
      <c r="D11" s="267">
        <f>B11*V11</f>
        <v>47395.294799999996</v>
      </c>
      <c r="E11" s="268">
        <f>C11*V11</f>
        <v>48168.5302</v>
      </c>
      <c r="F11" s="269">
        <f>G11/V11</f>
        <v>464.25820649183936</v>
      </c>
      <c r="G11" s="270">
        <v>50632</v>
      </c>
      <c r="H11" s="267">
        <v>50071</v>
      </c>
      <c r="I11" s="271">
        <v>53376</v>
      </c>
      <c r="J11" s="270">
        <v>1385400</v>
      </c>
      <c r="K11" s="272">
        <v>50627</v>
      </c>
      <c r="L11" s="273">
        <v>50408</v>
      </c>
      <c r="M11" s="274">
        <f>O11/V11</f>
        <v>1072.803961122318</v>
      </c>
      <c r="N11" s="266">
        <f>P11/V11</f>
        <v>847.2400513478818</v>
      </c>
      <c r="O11" s="275">
        <f>Q11*1000</f>
        <v>117000</v>
      </c>
      <c r="P11" s="270">
        <f>R11*1000</f>
        <v>92400</v>
      </c>
      <c r="Q11" s="276">
        <v>117</v>
      </c>
      <c r="R11" s="277">
        <v>92.4</v>
      </c>
      <c r="S11" s="278">
        <f>T11/V11</f>
        <v>3009.7377590317255</v>
      </c>
      <c r="T11" s="279">
        <f>U11*0.0482*1000</f>
        <v>328242</v>
      </c>
      <c r="U11" s="280">
        <v>6810</v>
      </c>
      <c r="V11" s="281">
        <v>109.06</v>
      </c>
      <c r="W11" s="20"/>
      <c r="AA11" s="146"/>
      <c r="AB11" s="146"/>
    </row>
    <row r="12" spans="1:28" s="145" customFormat="1" ht="21.75" customHeight="1">
      <c r="A12" s="82" t="s">
        <v>95</v>
      </c>
      <c r="B12" s="253">
        <v>669.17</v>
      </c>
      <c r="C12" s="254">
        <v>689.58</v>
      </c>
      <c r="D12" s="29">
        <v>73608.7</v>
      </c>
      <c r="E12" s="255">
        <v>75853.8</v>
      </c>
      <c r="F12" s="253">
        <v>732.4727272727273</v>
      </c>
      <c r="G12" s="30">
        <v>80572</v>
      </c>
      <c r="H12" s="29">
        <v>79481</v>
      </c>
      <c r="I12" s="31">
        <v>84558</v>
      </c>
      <c r="J12" s="30">
        <v>621990</v>
      </c>
      <c r="K12" s="256">
        <v>80115</v>
      </c>
      <c r="L12" s="255">
        <v>87539</v>
      </c>
      <c r="M12" s="257">
        <v>1261.2727272727273</v>
      </c>
      <c r="N12" s="258">
        <v>823.2727272727273</v>
      </c>
      <c r="O12" s="259">
        <v>138740</v>
      </c>
      <c r="P12" s="30">
        <v>90560</v>
      </c>
      <c r="Q12" s="260">
        <v>138.74</v>
      </c>
      <c r="R12" s="100">
        <v>90.56</v>
      </c>
      <c r="S12" s="261">
        <v>3039.4481818181816</v>
      </c>
      <c r="T12" s="262">
        <v>334339.3</v>
      </c>
      <c r="U12" s="263">
        <v>6936.5</v>
      </c>
      <c r="V12" s="34">
        <v>110</v>
      </c>
      <c r="W12" s="20"/>
      <c r="AA12" s="146"/>
      <c r="AB12" s="146"/>
    </row>
    <row r="13" spans="1:28" s="145" customFormat="1" ht="21.75" customHeight="1">
      <c r="A13" s="6" t="s">
        <v>103</v>
      </c>
      <c r="B13" s="7">
        <v>378.33</v>
      </c>
      <c r="C13" s="8">
        <v>404.58</v>
      </c>
      <c r="D13" s="9">
        <v>45357.9837</v>
      </c>
      <c r="E13" s="10">
        <v>48505.0962</v>
      </c>
      <c r="F13" s="7">
        <v>441.6798732171157</v>
      </c>
      <c r="G13" s="11">
        <v>52953</v>
      </c>
      <c r="H13" s="9">
        <v>52028</v>
      </c>
      <c r="I13" s="12">
        <v>57029</v>
      </c>
      <c r="J13" s="11">
        <v>1363237</v>
      </c>
      <c r="K13" s="21">
        <v>52756</v>
      </c>
      <c r="L13" s="10">
        <v>56944</v>
      </c>
      <c r="M13" s="104">
        <v>947.5352406372508</v>
      </c>
      <c r="N13" s="105">
        <v>520.477104012011</v>
      </c>
      <c r="O13" s="15">
        <v>113600</v>
      </c>
      <c r="P13" s="11">
        <v>62400</v>
      </c>
      <c r="Q13" s="16">
        <v>113.6</v>
      </c>
      <c r="R13" s="22">
        <v>62.4</v>
      </c>
      <c r="S13" s="17">
        <v>2631.3203770122614</v>
      </c>
      <c r="T13" s="18">
        <v>315469</v>
      </c>
      <c r="U13" s="23">
        <v>6545</v>
      </c>
      <c r="V13" s="19">
        <v>119.89</v>
      </c>
      <c r="W13" s="20"/>
      <c r="AA13" s="146"/>
      <c r="AB13" s="146"/>
    </row>
    <row r="14" spans="1:34" s="145" customFormat="1" ht="21.75" customHeight="1">
      <c r="A14" s="89" t="s">
        <v>104</v>
      </c>
      <c r="B14" s="90">
        <v>365.42</v>
      </c>
      <c r="C14" s="91">
        <v>411.67</v>
      </c>
      <c r="D14" s="36">
        <v>39743.0792</v>
      </c>
      <c r="E14" s="167">
        <v>44773.2292</v>
      </c>
      <c r="F14" s="90">
        <v>409.8197866862817</v>
      </c>
      <c r="G14" s="35">
        <v>44572</v>
      </c>
      <c r="H14" s="119">
        <v>44156</v>
      </c>
      <c r="I14" s="168">
        <v>46494</v>
      </c>
      <c r="J14" s="35">
        <v>779163</v>
      </c>
      <c r="K14" s="169">
        <v>44718</v>
      </c>
      <c r="L14" s="167">
        <v>41305</v>
      </c>
      <c r="M14" s="106">
        <v>978.3008458992276</v>
      </c>
      <c r="N14" s="107">
        <v>528.6870172857668</v>
      </c>
      <c r="O14" s="40">
        <v>106400</v>
      </c>
      <c r="P14" s="35">
        <v>57500</v>
      </c>
      <c r="Q14" s="41">
        <v>106.4</v>
      </c>
      <c r="R14" s="170">
        <v>57.5</v>
      </c>
      <c r="S14" s="92">
        <v>3070.3346818683335</v>
      </c>
      <c r="T14" s="93">
        <v>333929.6</v>
      </c>
      <c r="U14" s="171">
        <v>6928</v>
      </c>
      <c r="V14" s="43">
        <v>108.76</v>
      </c>
      <c r="W14" s="20"/>
      <c r="AA14" s="146"/>
      <c r="AB14" s="146"/>
      <c r="AE14" s="150"/>
      <c r="AH14" s="151"/>
    </row>
    <row r="15" spans="1:23" s="145" customFormat="1" ht="21.75" customHeight="1">
      <c r="A15" s="123" t="s">
        <v>155</v>
      </c>
      <c r="B15" s="45">
        <v>481.67</v>
      </c>
      <c r="C15" s="122">
        <v>488.75</v>
      </c>
      <c r="D15" s="47">
        <f>B15*V15</f>
        <v>53450.9199</v>
      </c>
      <c r="E15" s="127">
        <f>C15*V15</f>
        <v>54236.5875</v>
      </c>
      <c r="F15" s="128">
        <f>G15/V15</f>
        <v>504.53275660088315</v>
      </c>
      <c r="G15" s="26">
        <v>55988</v>
      </c>
      <c r="H15" s="25">
        <v>55639</v>
      </c>
      <c r="I15" s="124">
        <v>57783</v>
      </c>
      <c r="J15" s="26">
        <v>1724200</v>
      </c>
      <c r="K15" s="125">
        <v>56140</v>
      </c>
      <c r="L15" s="126">
        <v>51362</v>
      </c>
      <c r="M15" s="108">
        <f>O15/V15</f>
        <v>1115.6168333783905</v>
      </c>
      <c r="N15" s="109">
        <f>P15/V15</f>
        <v>630.8011174191223</v>
      </c>
      <c r="O15" s="27">
        <f>Q15*1000</f>
        <v>123800</v>
      </c>
      <c r="P15" s="26">
        <f>R15*1000</f>
        <v>70000</v>
      </c>
      <c r="Q15" s="176">
        <v>123.8</v>
      </c>
      <c r="R15" s="177">
        <v>70</v>
      </c>
      <c r="S15" s="115">
        <f>T15/V15</f>
        <v>3009.188068847436</v>
      </c>
      <c r="T15" s="116">
        <f>U15*0.0482*1000</f>
        <v>333929.6</v>
      </c>
      <c r="U15" s="117">
        <v>6928</v>
      </c>
      <c r="V15" s="120">
        <v>110.97</v>
      </c>
      <c r="W15" s="20"/>
    </row>
    <row r="16" spans="1:23" s="145" customFormat="1" ht="21.75" customHeight="1" thickBot="1">
      <c r="A16" s="94" t="s">
        <v>157</v>
      </c>
      <c r="B16" s="166">
        <v>522.5</v>
      </c>
      <c r="C16" s="172">
        <v>528.33</v>
      </c>
      <c r="D16" s="95">
        <f>B16*V16</f>
        <v>57757.15</v>
      </c>
      <c r="E16" s="102">
        <f>C16*V16</f>
        <v>58401.59820000001</v>
      </c>
      <c r="F16" s="103">
        <f>G16/V16</f>
        <v>555.8711778541704</v>
      </c>
      <c r="G16" s="138">
        <v>61446</v>
      </c>
      <c r="H16" s="139">
        <v>60901</v>
      </c>
      <c r="I16" s="140">
        <v>64159</v>
      </c>
      <c r="J16" s="138">
        <v>1478489</v>
      </c>
      <c r="K16" s="141">
        <v>61446</v>
      </c>
      <c r="L16" s="142">
        <v>61162</v>
      </c>
      <c r="M16" s="112">
        <f>O16/V16</f>
        <v>1158.8565225257826</v>
      </c>
      <c r="N16" s="113">
        <f>P16/V16</f>
        <v>658.585127555636</v>
      </c>
      <c r="O16" s="97">
        <f>Q16*1000</f>
        <v>128100</v>
      </c>
      <c r="P16" s="96">
        <f>R16*1000</f>
        <v>72800</v>
      </c>
      <c r="Q16" s="173">
        <v>128.1</v>
      </c>
      <c r="R16" s="174">
        <v>72.8</v>
      </c>
      <c r="S16" s="98">
        <f>T16/V16</f>
        <v>3020.8937941016825</v>
      </c>
      <c r="T16" s="99">
        <f>U16*0.0482*1000</f>
        <v>333929.6</v>
      </c>
      <c r="U16" s="118">
        <v>6928</v>
      </c>
      <c r="V16" s="175">
        <v>110.54</v>
      </c>
      <c r="W16" s="20"/>
    </row>
    <row r="17" spans="1:22" s="145" customFormat="1" ht="24.75" customHeight="1">
      <c r="A17" s="24">
        <v>43586</v>
      </c>
      <c r="B17" s="87">
        <v>525</v>
      </c>
      <c r="C17" s="88">
        <v>530</v>
      </c>
      <c r="D17" s="47">
        <f aca="true" t="shared" si="0" ref="D17:D35">B17*V17</f>
        <v>58280.25</v>
      </c>
      <c r="E17" s="80">
        <f aca="true" t="shared" si="1" ref="E17:E36">C17*V17</f>
        <v>58835.3</v>
      </c>
      <c r="F17" s="45">
        <f aca="true" t="shared" si="2" ref="F17:F32">G17/V17</f>
        <v>526.6822808755968</v>
      </c>
      <c r="G17" s="46">
        <v>58467</v>
      </c>
      <c r="H17" s="47">
        <v>58023</v>
      </c>
      <c r="I17" s="48">
        <v>61546</v>
      </c>
      <c r="J17" s="46">
        <v>1312143</v>
      </c>
      <c r="K17" s="49">
        <v>58356</v>
      </c>
      <c r="L17" s="50">
        <v>61306</v>
      </c>
      <c r="M17" s="51">
        <f aca="true" t="shared" si="3" ref="M17:M37">O17/V17</f>
        <v>1135.0328799207277</v>
      </c>
      <c r="N17" s="52">
        <f aca="true" t="shared" si="4" ref="N17:N37">P17/V17</f>
        <v>666.6066120169354</v>
      </c>
      <c r="O17" s="58">
        <f aca="true" t="shared" si="5" ref="O17:O37">Q17*1000</f>
        <v>126000</v>
      </c>
      <c r="P17" s="46">
        <f aca="true" t="shared" si="6" ref="P17:P37">R17*1000</f>
        <v>74000</v>
      </c>
      <c r="Q17" s="53">
        <v>126</v>
      </c>
      <c r="R17" s="54">
        <v>74</v>
      </c>
      <c r="S17" s="55">
        <f aca="true" t="shared" si="7" ref="S17:S33">T17/V17</f>
        <v>2935.5931898027206</v>
      </c>
      <c r="T17" s="56">
        <f aca="true" t="shared" si="8" ref="T17:T33">U17*0.0482*1000</f>
        <v>325880.2</v>
      </c>
      <c r="U17" s="57">
        <v>6761</v>
      </c>
      <c r="V17" s="28">
        <v>111.01</v>
      </c>
    </row>
    <row r="18" spans="1:22" s="145" customFormat="1" ht="24.75" customHeight="1">
      <c r="A18" s="24" t="s">
        <v>133</v>
      </c>
      <c r="B18" s="178">
        <v>430</v>
      </c>
      <c r="C18" s="179">
        <v>415</v>
      </c>
      <c r="D18" s="47">
        <f t="shared" si="0"/>
        <v>46900.1</v>
      </c>
      <c r="E18" s="80">
        <f t="shared" si="1"/>
        <v>45264.049999999996</v>
      </c>
      <c r="F18" s="45">
        <f t="shared" si="2"/>
        <v>485.9448060878335</v>
      </c>
      <c r="G18" s="46">
        <v>53002</v>
      </c>
      <c r="H18" s="47">
        <v>52538</v>
      </c>
      <c r="I18" s="48">
        <v>54732</v>
      </c>
      <c r="J18" s="46">
        <v>736714</v>
      </c>
      <c r="K18" s="49">
        <v>52971</v>
      </c>
      <c r="L18" s="50">
        <v>53285</v>
      </c>
      <c r="M18" s="51">
        <f t="shared" si="3"/>
        <v>1118.547721646649</v>
      </c>
      <c r="N18" s="52">
        <f t="shared" si="4"/>
        <v>619.7854588796187</v>
      </c>
      <c r="O18" s="58">
        <f t="shared" si="5"/>
        <v>122000</v>
      </c>
      <c r="P18" s="46">
        <f t="shared" si="6"/>
        <v>67600</v>
      </c>
      <c r="Q18" s="53">
        <v>122</v>
      </c>
      <c r="R18" s="54">
        <v>67.6</v>
      </c>
      <c r="S18" s="55">
        <f t="shared" si="7"/>
        <v>2987.807829834052</v>
      </c>
      <c r="T18" s="56">
        <f t="shared" si="8"/>
        <v>325880.2</v>
      </c>
      <c r="U18" s="57">
        <v>6761</v>
      </c>
      <c r="V18" s="120">
        <v>109.07</v>
      </c>
    </row>
    <row r="19" spans="1:22" s="145" customFormat="1" ht="24.75" customHeight="1">
      <c r="A19" s="24" t="s">
        <v>135</v>
      </c>
      <c r="B19" s="180">
        <v>375</v>
      </c>
      <c r="C19" s="181">
        <v>355</v>
      </c>
      <c r="D19" s="47">
        <f t="shared" si="0"/>
        <v>40496.25</v>
      </c>
      <c r="E19" s="80">
        <f t="shared" si="1"/>
        <v>38336.45</v>
      </c>
      <c r="F19" s="45">
        <f t="shared" si="2"/>
        <v>456.36633021576074</v>
      </c>
      <c r="G19" s="46">
        <v>49283</v>
      </c>
      <c r="H19" s="47">
        <v>48617</v>
      </c>
      <c r="I19" s="48">
        <v>51813</v>
      </c>
      <c r="J19" s="46">
        <v>2551000</v>
      </c>
      <c r="K19" s="49">
        <v>49411</v>
      </c>
      <c r="L19" s="50">
        <v>46654</v>
      </c>
      <c r="M19" s="51">
        <f t="shared" si="3"/>
        <v>1037.1330678766553</v>
      </c>
      <c r="N19" s="52">
        <f t="shared" si="4"/>
        <v>518.5665339383277</v>
      </c>
      <c r="O19" s="58">
        <f t="shared" si="5"/>
        <v>112000</v>
      </c>
      <c r="P19" s="46">
        <f t="shared" si="6"/>
        <v>56000</v>
      </c>
      <c r="Q19" s="53">
        <v>112</v>
      </c>
      <c r="R19" s="54">
        <v>56</v>
      </c>
      <c r="S19" s="55">
        <f t="shared" si="7"/>
        <v>3017.6886748773036</v>
      </c>
      <c r="T19" s="56">
        <f t="shared" si="8"/>
        <v>325880.2</v>
      </c>
      <c r="U19" s="57">
        <v>6761</v>
      </c>
      <c r="V19" s="28">
        <v>107.99</v>
      </c>
    </row>
    <row r="20" spans="1:22" s="145" customFormat="1" ht="24.75" customHeight="1">
      <c r="A20" s="24" t="s">
        <v>137</v>
      </c>
      <c r="B20" s="180">
        <v>370</v>
      </c>
      <c r="C20" s="181">
        <v>360</v>
      </c>
      <c r="D20" s="47">
        <f t="shared" si="0"/>
        <v>39652.9</v>
      </c>
      <c r="E20" s="80">
        <f t="shared" si="1"/>
        <v>38581.2</v>
      </c>
      <c r="F20" s="45">
        <f t="shared" si="2"/>
        <v>396.1089857236167</v>
      </c>
      <c r="G20" s="46">
        <v>42451</v>
      </c>
      <c r="H20" s="47">
        <v>41809</v>
      </c>
      <c r="I20" s="48">
        <v>45612</v>
      </c>
      <c r="J20" s="46">
        <v>488778</v>
      </c>
      <c r="K20" s="49">
        <v>42335</v>
      </c>
      <c r="L20" s="50">
        <v>44732</v>
      </c>
      <c r="M20" s="51">
        <f t="shared" si="3"/>
        <v>1026.4066436502753</v>
      </c>
      <c r="N20" s="52">
        <f t="shared" si="4"/>
        <v>494.5413828496781</v>
      </c>
      <c r="O20" s="58">
        <f t="shared" si="5"/>
        <v>110000</v>
      </c>
      <c r="P20" s="46">
        <f t="shared" si="6"/>
        <v>53000</v>
      </c>
      <c r="Q20" s="53">
        <v>110</v>
      </c>
      <c r="R20" s="54">
        <v>53</v>
      </c>
      <c r="S20" s="55">
        <f t="shared" si="7"/>
        <v>3040.7782028552765</v>
      </c>
      <c r="T20" s="56">
        <f t="shared" si="8"/>
        <v>325880.2</v>
      </c>
      <c r="U20" s="57">
        <v>6761</v>
      </c>
      <c r="V20" s="28">
        <v>107.17</v>
      </c>
    </row>
    <row r="21" spans="1:22" s="145" customFormat="1" ht="24.75" customHeight="1">
      <c r="A21" s="24" t="s">
        <v>139</v>
      </c>
      <c r="B21" s="180">
        <v>350</v>
      </c>
      <c r="C21" s="181">
        <v>360</v>
      </c>
      <c r="D21" s="47">
        <f t="shared" si="0"/>
        <v>37324</v>
      </c>
      <c r="E21" s="80">
        <f t="shared" si="1"/>
        <v>38390.4</v>
      </c>
      <c r="F21" s="45">
        <f t="shared" si="2"/>
        <v>392.6012753188297</v>
      </c>
      <c r="G21" s="46">
        <v>41867</v>
      </c>
      <c r="H21" s="47">
        <v>41107</v>
      </c>
      <c r="I21" s="48">
        <v>45711</v>
      </c>
      <c r="J21" s="46">
        <v>1201571</v>
      </c>
      <c r="K21" s="49">
        <v>41735</v>
      </c>
      <c r="L21" s="50">
        <v>44068</v>
      </c>
      <c r="M21" s="51">
        <f t="shared" si="3"/>
        <v>1012.7531882970743</v>
      </c>
      <c r="N21" s="52">
        <f t="shared" si="4"/>
        <v>487.6219054763691</v>
      </c>
      <c r="O21" s="58">
        <f t="shared" si="5"/>
        <v>108000</v>
      </c>
      <c r="P21" s="46">
        <f t="shared" si="6"/>
        <v>52000</v>
      </c>
      <c r="Q21" s="53">
        <v>108</v>
      </c>
      <c r="R21" s="54">
        <v>52</v>
      </c>
      <c r="S21" s="55">
        <f t="shared" si="7"/>
        <v>3055.890847711928</v>
      </c>
      <c r="T21" s="56">
        <f t="shared" si="8"/>
        <v>325880.2</v>
      </c>
      <c r="U21" s="57">
        <v>6761</v>
      </c>
      <c r="V21" s="120">
        <v>106.64</v>
      </c>
    </row>
    <row r="22" spans="1:22" s="145" customFormat="1" ht="24.75" customHeight="1">
      <c r="A22" s="24" t="s">
        <v>140</v>
      </c>
      <c r="B22" s="178">
        <v>420</v>
      </c>
      <c r="C22" s="179">
        <v>435</v>
      </c>
      <c r="D22" s="47">
        <f t="shared" si="0"/>
        <v>45276</v>
      </c>
      <c r="E22" s="80">
        <f t="shared" si="1"/>
        <v>46893</v>
      </c>
      <c r="F22" s="45">
        <f t="shared" si="2"/>
        <v>415.3896103896104</v>
      </c>
      <c r="G22" s="46">
        <v>44779</v>
      </c>
      <c r="H22" s="47">
        <v>43372</v>
      </c>
      <c r="I22" s="48">
        <v>48576</v>
      </c>
      <c r="J22" s="46">
        <v>3048800</v>
      </c>
      <c r="K22" s="49">
        <v>44653</v>
      </c>
      <c r="L22" s="50">
        <v>47078</v>
      </c>
      <c r="M22" s="51">
        <f t="shared" si="3"/>
        <v>1029.6846011131727</v>
      </c>
      <c r="N22" s="52">
        <f t="shared" si="4"/>
        <v>528.756957328386</v>
      </c>
      <c r="O22" s="58">
        <f t="shared" si="5"/>
        <v>111000</v>
      </c>
      <c r="P22" s="46">
        <f t="shared" si="6"/>
        <v>57000</v>
      </c>
      <c r="Q22" s="53">
        <v>111</v>
      </c>
      <c r="R22" s="54">
        <v>57</v>
      </c>
      <c r="S22" s="55">
        <f t="shared" si="7"/>
        <v>3023.0074211502783</v>
      </c>
      <c r="T22" s="56">
        <f t="shared" si="8"/>
        <v>325880.2</v>
      </c>
      <c r="U22" s="57">
        <v>6761</v>
      </c>
      <c r="V22" s="120">
        <v>107.8</v>
      </c>
    </row>
    <row r="23" spans="1:22" s="145" customFormat="1" ht="24.75" customHeight="1">
      <c r="A23" s="24" t="s">
        <v>143</v>
      </c>
      <c r="B23" s="180">
        <v>430</v>
      </c>
      <c r="C23" s="181">
        <v>445</v>
      </c>
      <c r="D23" s="47">
        <f t="shared" si="0"/>
        <v>46775.4</v>
      </c>
      <c r="E23" s="80">
        <f t="shared" si="1"/>
        <v>48407.1</v>
      </c>
      <c r="F23" s="45">
        <f t="shared" si="2"/>
        <v>432.4875896304468</v>
      </c>
      <c r="G23" s="46">
        <v>47046</v>
      </c>
      <c r="H23" s="47">
        <v>45681</v>
      </c>
      <c r="I23" s="48">
        <v>57704</v>
      </c>
      <c r="J23" s="46">
        <v>1967400</v>
      </c>
      <c r="K23" s="49">
        <v>46948</v>
      </c>
      <c r="L23" s="50">
        <v>50343</v>
      </c>
      <c r="M23" s="51">
        <f t="shared" si="3"/>
        <v>1057.1796286082001</v>
      </c>
      <c r="N23" s="52">
        <f t="shared" si="4"/>
        <v>568.1191395477109</v>
      </c>
      <c r="O23" s="58">
        <f t="shared" si="5"/>
        <v>115000</v>
      </c>
      <c r="P23" s="46">
        <f t="shared" si="6"/>
        <v>61800</v>
      </c>
      <c r="Q23" s="53">
        <v>115</v>
      </c>
      <c r="R23" s="54">
        <v>61.8</v>
      </c>
      <c r="S23" s="55">
        <f t="shared" si="7"/>
        <v>3014.3831586688734</v>
      </c>
      <c r="T23" s="56">
        <f t="shared" si="8"/>
        <v>327904.60000000003</v>
      </c>
      <c r="U23" s="57">
        <v>6803</v>
      </c>
      <c r="V23" s="120">
        <v>108.78</v>
      </c>
    </row>
    <row r="24" spans="1:22" s="145" customFormat="1" ht="24.75" customHeight="1" thickBot="1">
      <c r="A24" s="24" t="s">
        <v>145</v>
      </c>
      <c r="B24" s="178">
        <v>440</v>
      </c>
      <c r="C24" s="179">
        <v>455</v>
      </c>
      <c r="D24" s="47">
        <f t="shared" si="0"/>
        <v>47933.6</v>
      </c>
      <c r="E24" s="80">
        <f t="shared" si="1"/>
        <v>49567.7</v>
      </c>
      <c r="F24" s="45">
        <f t="shared" si="2"/>
        <v>476.051037268221</v>
      </c>
      <c r="G24" s="46">
        <v>51861</v>
      </c>
      <c r="H24" s="47">
        <v>50871</v>
      </c>
      <c r="I24" s="48">
        <v>55963</v>
      </c>
      <c r="J24" s="46">
        <v>1818500</v>
      </c>
      <c r="K24" s="49">
        <v>51751</v>
      </c>
      <c r="L24" s="50">
        <v>54295</v>
      </c>
      <c r="M24" s="51">
        <f t="shared" si="3"/>
        <v>1083.1650449788874</v>
      </c>
      <c r="N24" s="52">
        <f t="shared" si="4"/>
        <v>587.4793464292271</v>
      </c>
      <c r="O24" s="58">
        <f t="shared" si="5"/>
        <v>118000</v>
      </c>
      <c r="P24" s="46">
        <f t="shared" si="6"/>
        <v>64000</v>
      </c>
      <c r="Q24" s="53">
        <v>118</v>
      </c>
      <c r="R24" s="54">
        <v>64</v>
      </c>
      <c r="S24" s="55">
        <f t="shared" si="7"/>
        <v>3009.955939049018</v>
      </c>
      <c r="T24" s="56">
        <f t="shared" si="8"/>
        <v>327904.60000000003</v>
      </c>
      <c r="U24" s="57">
        <v>6803</v>
      </c>
      <c r="V24" s="120">
        <v>108.94</v>
      </c>
    </row>
    <row r="25" spans="1:22" s="145" customFormat="1" ht="24.75" customHeight="1">
      <c r="A25" s="197">
        <v>43831</v>
      </c>
      <c r="B25" s="198">
        <v>565</v>
      </c>
      <c r="C25" s="199">
        <v>590</v>
      </c>
      <c r="D25" s="208">
        <f t="shared" si="0"/>
        <v>61760.15</v>
      </c>
      <c r="E25" s="213">
        <f t="shared" si="1"/>
        <v>64492.9</v>
      </c>
      <c r="F25" s="200">
        <f t="shared" si="2"/>
        <v>506.1933949318452</v>
      </c>
      <c r="G25" s="233">
        <v>55332</v>
      </c>
      <c r="H25" s="231">
        <v>53588</v>
      </c>
      <c r="I25" s="232">
        <v>63714</v>
      </c>
      <c r="J25" s="209">
        <v>635625</v>
      </c>
      <c r="K25" s="234">
        <v>55263</v>
      </c>
      <c r="L25" s="210">
        <v>58148</v>
      </c>
      <c r="M25" s="206">
        <f t="shared" si="3"/>
        <v>1125.2401427133839</v>
      </c>
      <c r="N25" s="207">
        <f t="shared" si="4"/>
        <v>658.6771567102735</v>
      </c>
      <c r="O25" s="211">
        <f t="shared" si="5"/>
        <v>123000</v>
      </c>
      <c r="P25" s="209">
        <f t="shared" si="6"/>
        <v>72000</v>
      </c>
      <c r="Q25" s="201">
        <v>123</v>
      </c>
      <c r="R25" s="202">
        <v>72</v>
      </c>
      <c r="S25" s="203">
        <f t="shared" si="7"/>
        <v>2999.767633336383</v>
      </c>
      <c r="T25" s="212">
        <f t="shared" si="8"/>
        <v>327904.60000000003</v>
      </c>
      <c r="U25" s="204">
        <v>6803</v>
      </c>
      <c r="V25" s="205">
        <v>109.31</v>
      </c>
    </row>
    <row r="26" spans="1:22" s="145" customFormat="1" ht="24.75" customHeight="1">
      <c r="A26" s="44" t="s">
        <v>126</v>
      </c>
      <c r="B26" s="214">
        <v>505</v>
      </c>
      <c r="C26" s="215">
        <v>545</v>
      </c>
      <c r="D26" s="119">
        <f t="shared" si="0"/>
        <v>55297.5</v>
      </c>
      <c r="E26" s="182">
        <f t="shared" si="1"/>
        <v>59677.5</v>
      </c>
      <c r="F26" s="216">
        <f t="shared" si="2"/>
        <v>498.2009132420091</v>
      </c>
      <c r="G26" s="243">
        <v>54553</v>
      </c>
      <c r="H26" s="239">
        <v>53645</v>
      </c>
      <c r="I26" s="240">
        <v>60157</v>
      </c>
      <c r="J26" s="85">
        <v>730250</v>
      </c>
      <c r="K26" s="241">
        <v>54547</v>
      </c>
      <c r="L26" s="242">
        <v>54857</v>
      </c>
      <c r="M26" s="236">
        <f t="shared" si="3"/>
        <v>1137.8995433789955</v>
      </c>
      <c r="N26" s="237">
        <f t="shared" si="4"/>
        <v>694.0639269406392</v>
      </c>
      <c r="O26" s="184">
        <f t="shared" si="5"/>
        <v>124600</v>
      </c>
      <c r="P26" s="85">
        <f t="shared" si="6"/>
        <v>76000</v>
      </c>
      <c r="Q26" s="185">
        <v>124.6</v>
      </c>
      <c r="R26" s="186">
        <v>76</v>
      </c>
      <c r="S26" s="235">
        <f t="shared" si="7"/>
        <v>2994.562557077626</v>
      </c>
      <c r="T26" s="238">
        <f t="shared" si="8"/>
        <v>327904.60000000003</v>
      </c>
      <c r="U26" s="187">
        <v>6803</v>
      </c>
      <c r="V26" s="43">
        <v>109.5</v>
      </c>
    </row>
    <row r="27" spans="1:22" s="145" customFormat="1" ht="24.75" customHeight="1">
      <c r="A27" s="188" t="s">
        <v>151</v>
      </c>
      <c r="B27" s="244">
        <v>430</v>
      </c>
      <c r="C27" s="245">
        <v>480</v>
      </c>
      <c r="D27" s="60">
        <f t="shared" si="0"/>
        <v>46440</v>
      </c>
      <c r="E27" s="189">
        <f t="shared" si="1"/>
        <v>51840</v>
      </c>
      <c r="F27" s="246">
        <f t="shared" si="2"/>
        <v>421.69444444444446</v>
      </c>
      <c r="G27" s="250">
        <v>45543</v>
      </c>
      <c r="H27" s="249">
        <v>44302</v>
      </c>
      <c r="I27" s="61">
        <v>59500</v>
      </c>
      <c r="J27" s="59">
        <v>1489188</v>
      </c>
      <c r="K27" s="251">
        <v>45373</v>
      </c>
      <c r="L27" s="62">
        <v>56641</v>
      </c>
      <c r="M27" s="190">
        <f t="shared" si="3"/>
        <v>1101.851851851852</v>
      </c>
      <c r="N27" s="191">
        <f t="shared" si="4"/>
        <v>657.4074074074074</v>
      </c>
      <c r="O27" s="192">
        <f t="shared" si="5"/>
        <v>119000</v>
      </c>
      <c r="P27" s="59">
        <f t="shared" si="6"/>
        <v>71000</v>
      </c>
      <c r="Q27" s="193">
        <v>119</v>
      </c>
      <c r="R27" s="194">
        <v>71</v>
      </c>
      <c r="S27" s="247">
        <f t="shared" si="7"/>
        <v>3036.153703703704</v>
      </c>
      <c r="T27" s="195">
        <f t="shared" si="8"/>
        <v>327904.60000000003</v>
      </c>
      <c r="U27" s="196">
        <v>6803</v>
      </c>
      <c r="V27" s="248">
        <v>108</v>
      </c>
    </row>
    <row r="28" spans="1:22" s="145" customFormat="1" ht="24.75" customHeight="1">
      <c r="A28" s="44" t="s">
        <v>129</v>
      </c>
      <c r="B28" s="214">
        <v>230</v>
      </c>
      <c r="C28" s="215">
        <v>240</v>
      </c>
      <c r="D28" s="119">
        <f t="shared" si="0"/>
        <v>24975.7</v>
      </c>
      <c r="E28" s="182">
        <f t="shared" si="1"/>
        <v>26061.600000000002</v>
      </c>
      <c r="F28" s="216">
        <f t="shared" si="2"/>
        <v>354.5354084169813</v>
      </c>
      <c r="G28" s="243">
        <v>38499</v>
      </c>
      <c r="H28" s="239">
        <v>37297</v>
      </c>
      <c r="I28" s="183">
        <v>47014</v>
      </c>
      <c r="J28" s="85">
        <v>1334286</v>
      </c>
      <c r="K28" s="241">
        <v>38480</v>
      </c>
      <c r="L28" s="86">
        <v>38752</v>
      </c>
      <c r="M28" s="236">
        <f t="shared" si="3"/>
        <v>957.7309144488443</v>
      </c>
      <c r="N28" s="237">
        <f t="shared" si="4"/>
        <v>478.86545722442213</v>
      </c>
      <c r="O28" s="184">
        <f t="shared" si="5"/>
        <v>104000</v>
      </c>
      <c r="P28" s="85">
        <f t="shared" si="6"/>
        <v>52000</v>
      </c>
      <c r="Q28" s="185">
        <v>104</v>
      </c>
      <c r="R28" s="186">
        <v>52</v>
      </c>
      <c r="S28" s="235">
        <f t="shared" si="7"/>
        <v>3019.6574270190627</v>
      </c>
      <c r="T28" s="238">
        <f t="shared" si="8"/>
        <v>327904.60000000003</v>
      </c>
      <c r="U28" s="187">
        <v>6803</v>
      </c>
      <c r="V28" s="84">
        <v>108.59</v>
      </c>
    </row>
    <row r="29" spans="1:22" s="145" customFormat="1" ht="24.75" customHeight="1">
      <c r="A29" s="24" t="s">
        <v>131</v>
      </c>
      <c r="B29" s="178">
        <v>340</v>
      </c>
      <c r="C29" s="179">
        <v>340</v>
      </c>
      <c r="D29" s="47">
        <f t="shared" si="0"/>
        <v>36403.799999999996</v>
      </c>
      <c r="E29" s="80">
        <f t="shared" si="1"/>
        <v>36403.799999999996</v>
      </c>
      <c r="F29" s="63">
        <f t="shared" si="2"/>
        <v>333.86569533949756</v>
      </c>
      <c r="G29" s="282">
        <v>35747</v>
      </c>
      <c r="H29" s="283">
        <v>35279</v>
      </c>
      <c r="I29" s="284">
        <v>39660</v>
      </c>
      <c r="J29" s="46">
        <v>531154</v>
      </c>
      <c r="K29" s="285">
        <v>36038</v>
      </c>
      <c r="L29" s="286">
        <v>26529</v>
      </c>
      <c r="M29" s="51">
        <f t="shared" si="3"/>
        <v>941.440179321939</v>
      </c>
      <c r="N29" s="52">
        <f t="shared" si="4"/>
        <v>425.88960493135335</v>
      </c>
      <c r="O29" s="58">
        <f t="shared" si="5"/>
        <v>100800</v>
      </c>
      <c r="P29" s="46">
        <f t="shared" si="6"/>
        <v>45600</v>
      </c>
      <c r="Q29" s="53">
        <v>100.8</v>
      </c>
      <c r="R29" s="54">
        <v>45.6</v>
      </c>
      <c r="S29" s="55">
        <f t="shared" si="7"/>
        <v>3062.5254506397687</v>
      </c>
      <c r="T29" s="56">
        <f t="shared" si="8"/>
        <v>327904.60000000003</v>
      </c>
      <c r="U29" s="57">
        <v>6803</v>
      </c>
      <c r="V29" s="120">
        <v>107.07</v>
      </c>
    </row>
    <row r="30" spans="1:22" s="145" customFormat="1" ht="24.75" customHeight="1">
      <c r="A30" s="24" t="s">
        <v>133</v>
      </c>
      <c r="B30" s="178">
        <v>350</v>
      </c>
      <c r="C30" s="179">
        <v>330</v>
      </c>
      <c r="D30" s="47">
        <f t="shared" si="0"/>
        <v>37716</v>
      </c>
      <c r="E30" s="80">
        <f t="shared" si="1"/>
        <v>35560.8</v>
      </c>
      <c r="F30" s="45">
        <f t="shared" si="2"/>
        <v>333.84372680029696</v>
      </c>
      <c r="G30" s="282">
        <v>35975</v>
      </c>
      <c r="H30" s="283">
        <v>35489</v>
      </c>
      <c r="I30" s="284">
        <v>39552</v>
      </c>
      <c r="J30" s="46">
        <v>1791000</v>
      </c>
      <c r="K30" s="285">
        <v>36296</v>
      </c>
      <c r="L30" s="286">
        <v>27980</v>
      </c>
      <c r="M30" s="51">
        <f t="shared" si="3"/>
        <v>983.667409057164</v>
      </c>
      <c r="N30" s="52">
        <f t="shared" si="4"/>
        <v>454.71417965850037</v>
      </c>
      <c r="O30" s="58">
        <f t="shared" si="5"/>
        <v>106000</v>
      </c>
      <c r="P30" s="46">
        <f t="shared" si="6"/>
        <v>49000</v>
      </c>
      <c r="Q30" s="53">
        <v>106</v>
      </c>
      <c r="R30" s="54">
        <v>49</v>
      </c>
      <c r="S30" s="55">
        <f t="shared" si="7"/>
        <v>3042.915738678545</v>
      </c>
      <c r="T30" s="56">
        <f t="shared" si="8"/>
        <v>327904.60000000003</v>
      </c>
      <c r="U30" s="57">
        <v>6803</v>
      </c>
      <c r="V30" s="120">
        <v>107.76</v>
      </c>
    </row>
    <row r="31" spans="1:22" s="145" customFormat="1" ht="24.75" customHeight="1">
      <c r="A31" s="24" t="s">
        <v>135</v>
      </c>
      <c r="B31" s="178">
        <v>360</v>
      </c>
      <c r="C31" s="179">
        <v>340</v>
      </c>
      <c r="D31" s="47">
        <f t="shared" si="0"/>
        <v>38599.2</v>
      </c>
      <c r="E31" s="80">
        <f t="shared" si="1"/>
        <v>36454.8</v>
      </c>
      <c r="F31" s="45">
        <f t="shared" si="2"/>
        <v>359.90486849468385</v>
      </c>
      <c r="G31" s="282">
        <v>38589</v>
      </c>
      <c r="H31" s="283">
        <v>38522</v>
      </c>
      <c r="I31" s="48">
        <v>39294</v>
      </c>
      <c r="J31" s="46">
        <v>1560571</v>
      </c>
      <c r="K31" s="285">
        <v>38576</v>
      </c>
      <c r="L31" s="50">
        <v>0</v>
      </c>
      <c r="M31" s="51">
        <f t="shared" si="3"/>
        <v>1007.2747621712367</v>
      </c>
      <c r="N31" s="52">
        <f t="shared" si="4"/>
        <v>457.0042902443574</v>
      </c>
      <c r="O31" s="58">
        <f t="shared" si="5"/>
        <v>108000</v>
      </c>
      <c r="P31" s="46">
        <f t="shared" si="6"/>
        <v>49000</v>
      </c>
      <c r="Q31" s="53">
        <v>108</v>
      </c>
      <c r="R31" s="54">
        <v>49</v>
      </c>
      <c r="S31" s="55">
        <f t="shared" si="7"/>
        <v>3058.240999813468</v>
      </c>
      <c r="T31" s="56">
        <f t="shared" si="8"/>
        <v>327904.60000000003</v>
      </c>
      <c r="U31" s="57">
        <v>6803</v>
      </c>
      <c r="V31" s="120">
        <v>107.22</v>
      </c>
    </row>
    <row r="32" spans="1:22" s="145" customFormat="1" ht="24.75" customHeight="1">
      <c r="A32" s="24" t="s">
        <v>137</v>
      </c>
      <c r="B32" s="178">
        <v>365</v>
      </c>
      <c r="C32" s="179">
        <v>345</v>
      </c>
      <c r="D32" s="47">
        <f t="shared" si="0"/>
        <v>38730.15</v>
      </c>
      <c r="E32" s="80">
        <f t="shared" si="1"/>
        <v>36607.95</v>
      </c>
      <c r="F32" s="45">
        <f>G32/V32</f>
        <v>375.51597398925645</v>
      </c>
      <c r="G32" s="282">
        <v>39846</v>
      </c>
      <c r="H32" s="283">
        <v>39759</v>
      </c>
      <c r="I32" s="284">
        <v>40087</v>
      </c>
      <c r="J32" s="46">
        <v>999286</v>
      </c>
      <c r="K32" s="285">
        <v>40012</v>
      </c>
      <c r="L32" s="50">
        <v>38408</v>
      </c>
      <c r="M32" s="51">
        <f t="shared" si="3"/>
        <v>1017.8117048346056</v>
      </c>
      <c r="N32" s="52">
        <f t="shared" si="4"/>
        <v>469.32428611817926</v>
      </c>
      <c r="O32" s="58">
        <f t="shared" si="5"/>
        <v>108000</v>
      </c>
      <c r="P32" s="46">
        <f t="shared" si="6"/>
        <v>49800</v>
      </c>
      <c r="Q32" s="53">
        <v>108</v>
      </c>
      <c r="R32" s="54">
        <v>49.8</v>
      </c>
      <c r="S32" s="55">
        <f t="shared" si="7"/>
        <v>3090.232777306569</v>
      </c>
      <c r="T32" s="56">
        <f t="shared" si="8"/>
        <v>327904.60000000003</v>
      </c>
      <c r="U32" s="57">
        <v>6803</v>
      </c>
      <c r="V32" s="120">
        <v>106.11</v>
      </c>
    </row>
    <row r="33" spans="1:22" s="145" customFormat="1" ht="24.75" customHeight="1">
      <c r="A33" s="24" t="s">
        <v>139</v>
      </c>
      <c r="B33" s="178">
        <v>365</v>
      </c>
      <c r="C33" s="179">
        <v>355</v>
      </c>
      <c r="D33" s="47">
        <f t="shared" si="0"/>
        <v>38671.75</v>
      </c>
      <c r="E33" s="80">
        <f t="shared" si="1"/>
        <v>37612.25</v>
      </c>
      <c r="F33" s="45">
        <f>G33/V33</f>
        <v>379.2638036809816</v>
      </c>
      <c r="G33" s="282">
        <v>40183</v>
      </c>
      <c r="H33" s="283">
        <v>39754</v>
      </c>
      <c r="I33" s="284">
        <v>41569</v>
      </c>
      <c r="J33" s="46">
        <v>1673818</v>
      </c>
      <c r="K33" s="285">
        <v>40259</v>
      </c>
      <c r="L33" s="286">
        <v>39172</v>
      </c>
      <c r="M33" s="51">
        <f t="shared" si="3"/>
        <v>1038.2255781028787</v>
      </c>
      <c r="N33" s="52">
        <f t="shared" si="4"/>
        <v>481.3591316658801</v>
      </c>
      <c r="O33" s="58">
        <f t="shared" si="5"/>
        <v>110000</v>
      </c>
      <c r="P33" s="46">
        <f t="shared" si="6"/>
        <v>51000</v>
      </c>
      <c r="Q33" s="53">
        <v>110</v>
      </c>
      <c r="R33" s="54">
        <v>51</v>
      </c>
      <c r="S33" s="55">
        <f>T33/V33</f>
        <v>3094.899480887211</v>
      </c>
      <c r="T33" s="56">
        <f>U33*0.0482*1000</f>
        <v>327904.60000000003</v>
      </c>
      <c r="U33" s="57">
        <v>6803</v>
      </c>
      <c r="V33" s="28">
        <v>105.95</v>
      </c>
    </row>
    <row r="34" spans="1:22" s="145" customFormat="1" ht="24.75" customHeight="1">
      <c r="A34" s="24" t="s">
        <v>140</v>
      </c>
      <c r="B34" s="178">
        <v>375</v>
      </c>
      <c r="C34" s="179">
        <v>380</v>
      </c>
      <c r="D34" s="47">
        <f t="shared" si="0"/>
        <v>39566.25</v>
      </c>
      <c r="E34" s="80">
        <f t="shared" si="1"/>
        <v>40093.8</v>
      </c>
      <c r="F34" s="45">
        <f>G34/V34</f>
        <v>404.7009762107857</v>
      </c>
      <c r="G34" s="282">
        <v>42700</v>
      </c>
      <c r="H34" s="283">
        <v>41793</v>
      </c>
      <c r="I34" s="284">
        <v>47523</v>
      </c>
      <c r="J34" s="46">
        <v>1293000</v>
      </c>
      <c r="K34" s="285">
        <v>42757</v>
      </c>
      <c r="L34" s="50">
        <v>38954</v>
      </c>
      <c r="M34" s="51">
        <f t="shared" si="3"/>
        <v>1033.0774334186333</v>
      </c>
      <c r="N34" s="52">
        <f t="shared" si="4"/>
        <v>492.8442801630177</v>
      </c>
      <c r="O34" s="58">
        <f t="shared" si="5"/>
        <v>109000</v>
      </c>
      <c r="P34" s="46">
        <f t="shared" si="6"/>
        <v>52000</v>
      </c>
      <c r="Q34" s="53">
        <v>109</v>
      </c>
      <c r="R34" s="54">
        <v>52</v>
      </c>
      <c r="S34" s="55">
        <f>T34/V34</f>
        <v>3107.805895175813</v>
      </c>
      <c r="T34" s="56">
        <f>U34*0.0482*1000</f>
        <v>327904.60000000003</v>
      </c>
      <c r="U34" s="57">
        <v>6803</v>
      </c>
      <c r="V34" s="28">
        <v>105.51</v>
      </c>
    </row>
    <row r="35" spans="1:22" s="145" customFormat="1" ht="24.75" customHeight="1">
      <c r="A35" s="24" t="s">
        <v>143</v>
      </c>
      <c r="B35" s="178">
        <v>430</v>
      </c>
      <c r="C35" s="179">
        <v>440</v>
      </c>
      <c r="D35" s="47">
        <f>B35*V35</f>
        <v>45012.4</v>
      </c>
      <c r="E35" s="80">
        <f t="shared" si="1"/>
        <v>46059.200000000004</v>
      </c>
      <c r="F35" s="45">
        <f>G35/V35</f>
        <v>434.4382881161635</v>
      </c>
      <c r="G35" s="282">
        <v>45477</v>
      </c>
      <c r="H35" s="283">
        <v>44614</v>
      </c>
      <c r="I35" s="48">
        <v>47839</v>
      </c>
      <c r="J35" s="46">
        <v>1333143</v>
      </c>
      <c r="K35" s="285">
        <v>45651</v>
      </c>
      <c r="L35" s="50">
        <v>37765</v>
      </c>
      <c r="M35" s="51">
        <f t="shared" si="3"/>
        <v>1069.9273977837217</v>
      </c>
      <c r="N35" s="52">
        <f t="shared" si="4"/>
        <v>544.5166220863584</v>
      </c>
      <c r="O35" s="58">
        <f t="shared" si="5"/>
        <v>112000</v>
      </c>
      <c r="P35" s="46">
        <f t="shared" si="6"/>
        <v>57000</v>
      </c>
      <c r="Q35" s="53">
        <v>112</v>
      </c>
      <c r="R35" s="54">
        <v>57</v>
      </c>
      <c r="S35" s="55">
        <f>T35/V35</f>
        <v>3132.4474589224305</v>
      </c>
      <c r="T35" s="56">
        <f>U35*0.0482*1000</f>
        <v>327904.60000000003</v>
      </c>
      <c r="U35" s="57">
        <v>6803</v>
      </c>
      <c r="V35" s="28">
        <v>104.68</v>
      </c>
    </row>
    <row r="36" spans="1:22" s="145" customFormat="1" ht="24.75" customHeight="1" thickBot="1">
      <c r="A36" s="217" t="s">
        <v>145</v>
      </c>
      <c r="B36" s="287">
        <v>450</v>
      </c>
      <c r="C36" s="288">
        <v>460</v>
      </c>
      <c r="D36" s="139">
        <f>B36*V36</f>
        <v>46858.5</v>
      </c>
      <c r="E36" s="302">
        <f>C36*V36</f>
        <v>47899.799999999996</v>
      </c>
      <c r="F36" s="166">
        <f>G36/V36</f>
        <v>463.9489100163258</v>
      </c>
      <c r="G36" s="138">
        <v>48311</v>
      </c>
      <c r="H36" s="139">
        <v>47496</v>
      </c>
      <c r="I36" s="140">
        <v>52120</v>
      </c>
      <c r="J36" s="138">
        <v>860400</v>
      </c>
      <c r="K36" s="141">
        <v>48342</v>
      </c>
      <c r="L36" s="142">
        <v>44374</v>
      </c>
      <c r="M36" s="305">
        <f t="shared" si="3"/>
        <v>1104.3887448381831</v>
      </c>
      <c r="N36" s="306">
        <f t="shared" si="4"/>
        <v>585.8062037837319</v>
      </c>
      <c r="O36" s="303">
        <f t="shared" si="5"/>
        <v>115000</v>
      </c>
      <c r="P36" s="138">
        <f t="shared" si="6"/>
        <v>61000</v>
      </c>
      <c r="Q36" s="307">
        <v>115</v>
      </c>
      <c r="R36" s="308">
        <v>61</v>
      </c>
      <c r="S36" s="309">
        <f>T36/V36</f>
        <v>3148.9926053971003</v>
      </c>
      <c r="T36" s="304">
        <f>U36*0.0482*1000</f>
        <v>327904.60000000003</v>
      </c>
      <c r="U36" s="310">
        <v>6803</v>
      </c>
      <c r="V36" s="175">
        <v>104.13</v>
      </c>
    </row>
    <row r="37" spans="1:22" s="145" customFormat="1" ht="24.75" customHeight="1">
      <c r="A37" s="24" t="s">
        <v>180</v>
      </c>
      <c r="B37" s="178">
        <v>550</v>
      </c>
      <c r="C37" s="179">
        <v>530</v>
      </c>
      <c r="D37" s="47">
        <f>B37*V37</f>
        <v>56952.5</v>
      </c>
      <c r="E37" s="80">
        <f>C37*V37</f>
        <v>54881.5</v>
      </c>
      <c r="F37" s="45">
        <f>G37/V37</f>
        <v>544.8961854176727</v>
      </c>
      <c r="G37" s="46">
        <v>56424</v>
      </c>
      <c r="H37" s="47">
        <v>56718</v>
      </c>
      <c r="I37" s="48">
        <v>54618</v>
      </c>
      <c r="J37" s="46">
        <v>759636</v>
      </c>
      <c r="K37" s="49">
        <v>56527</v>
      </c>
      <c r="L37" s="50">
        <v>44718</v>
      </c>
      <c r="M37" s="51">
        <f t="shared" si="3"/>
        <v>1178.174794785128</v>
      </c>
      <c r="N37" s="52">
        <f t="shared" si="4"/>
        <v>637.3732496378561</v>
      </c>
      <c r="O37" s="58">
        <f t="shared" si="5"/>
        <v>122000</v>
      </c>
      <c r="P37" s="46">
        <f t="shared" si="6"/>
        <v>66000</v>
      </c>
      <c r="Q37" s="53">
        <v>122</v>
      </c>
      <c r="R37" s="54">
        <v>66</v>
      </c>
      <c r="S37" s="55">
        <f>T37/V37</f>
        <v>3166.630613230324</v>
      </c>
      <c r="T37" s="56">
        <f>U37*0.0482*1000</f>
        <v>327904.60000000003</v>
      </c>
      <c r="U37" s="57">
        <v>6803</v>
      </c>
      <c r="V37" s="120">
        <v>103.55</v>
      </c>
    </row>
    <row r="38" spans="1:22" s="145" customFormat="1" ht="24.75" customHeight="1">
      <c r="A38" s="24" t="s">
        <v>126</v>
      </c>
      <c r="B38" s="178">
        <v>605</v>
      </c>
      <c r="C38" s="179">
        <v>585</v>
      </c>
      <c r="D38" s="289">
        <f>B38*V38</f>
        <v>0</v>
      </c>
      <c r="E38" s="290">
        <f>C38*V38</f>
        <v>0</v>
      </c>
      <c r="F38" s="45"/>
      <c r="G38" s="291"/>
      <c r="H38" s="289"/>
      <c r="I38" s="292"/>
      <c r="J38" s="291"/>
      <c r="K38" s="293"/>
      <c r="L38" s="294"/>
      <c r="M38" s="295"/>
      <c r="N38" s="296"/>
      <c r="O38" s="297"/>
      <c r="P38" s="291"/>
      <c r="Q38" s="298"/>
      <c r="R38" s="299"/>
      <c r="S38" s="300"/>
      <c r="T38" s="301"/>
      <c r="U38" s="290"/>
      <c r="V38" s="28"/>
    </row>
    <row r="39" spans="1:22" s="145" customFormat="1" ht="24.75" customHeight="1" thickBot="1">
      <c r="A39" s="217" t="s">
        <v>151</v>
      </c>
      <c r="B39" s="287">
        <v>625</v>
      </c>
      <c r="C39" s="288">
        <v>595</v>
      </c>
      <c r="D39" s="218">
        <f>B39*V39</f>
        <v>0</v>
      </c>
      <c r="E39" s="219">
        <f>C39*V39</f>
        <v>0</v>
      </c>
      <c r="F39" s="166"/>
      <c r="G39" s="220"/>
      <c r="H39" s="218"/>
      <c r="I39" s="221"/>
      <c r="J39" s="220"/>
      <c r="K39" s="222"/>
      <c r="L39" s="223"/>
      <c r="M39" s="224"/>
      <c r="N39" s="225"/>
      <c r="O39" s="226"/>
      <c r="P39" s="220"/>
      <c r="Q39" s="227"/>
      <c r="R39" s="228"/>
      <c r="S39" s="229"/>
      <c r="T39" s="230"/>
      <c r="U39" s="219"/>
      <c r="V39" s="83"/>
    </row>
    <row r="40" spans="1:21" ht="18.75" customHeight="1">
      <c r="A40" s="65"/>
      <c r="B40" s="66"/>
      <c r="C40" s="66"/>
      <c r="D40" s="67"/>
      <c r="E40" s="67"/>
      <c r="F40" s="67"/>
      <c r="G40" s="67"/>
      <c r="Q40" s="66"/>
      <c r="R40" s="66"/>
      <c r="S40" s="324" t="s">
        <v>159</v>
      </c>
      <c r="T40" s="324"/>
      <c r="U40" s="324"/>
    </row>
    <row r="41" spans="1:21" ht="18.75" customHeight="1">
      <c r="A41" s="68" t="s">
        <v>10</v>
      </c>
      <c r="B41" s="69" t="s">
        <v>112</v>
      </c>
      <c r="C41" s="70"/>
      <c r="D41" s="70"/>
      <c r="E41" s="70"/>
      <c r="F41" s="152"/>
      <c r="G41" s="70"/>
      <c r="H41" s="152"/>
      <c r="Q41" s="67"/>
      <c r="S41" s="325"/>
      <c r="T41" s="325"/>
      <c r="U41" s="325"/>
    </row>
    <row r="42" spans="1:21" ht="18.75" customHeight="1">
      <c r="A42" s="71"/>
      <c r="B42" s="69" t="s">
        <v>113</v>
      </c>
      <c r="C42" s="70"/>
      <c r="D42" s="70"/>
      <c r="E42" s="70"/>
      <c r="F42" s="152"/>
      <c r="G42" s="70"/>
      <c r="H42" s="152"/>
      <c r="O42" s="252"/>
      <c r="Q42" s="67"/>
      <c r="S42" s="325"/>
      <c r="T42" s="325"/>
      <c r="U42" s="325"/>
    </row>
    <row r="43" spans="1:21" ht="18.75" customHeight="1">
      <c r="A43" s="71"/>
      <c r="B43" s="72" t="s">
        <v>74</v>
      </c>
      <c r="C43" s="70"/>
      <c r="D43" s="70"/>
      <c r="E43" s="70"/>
      <c r="F43" s="152"/>
      <c r="G43" s="70"/>
      <c r="H43" s="152"/>
      <c r="Q43" s="67"/>
      <c r="S43" s="325"/>
      <c r="T43" s="325"/>
      <c r="U43" s="325"/>
    </row>
    <row r="44" spans="1:17" ht="18.75" customHeight="1">
      <c r="A44" s="71"/>
      <c r="B44" s="72" t="s">
        <v>76</v>
      </c>
      <c r="C44" s="70"/>
      <c r="D44" s="70"/>
      <c r="E44" s="70"/>
      <c r="F44" s="152"/>
      <c r="G44" s="70"/>
      <c r="H44" s="152"/>
      <c r="Q44" s="67"/>
    </row>
    <row r="45" spans="1:8" ht="21.75" customHeight="1">
      <c r="A45" s="73"/>
      <c r="B45" s="72" t="s">
        <v>75</v>
      </c>
      <c r="C45" s="152"/>
      <c r="D45" s="152"/>
      <c r="E45" s="152"/>
      <c r="F45" s="152"/>
      <c r="G45" s="152"/>
      <c r="H45" s="152"/>
    </row>
    <row r="46" ht="18.75">
      <c r="B46" s="73" t="s">
        <v>17</v>
      </c>
    </row>
    <row r="48" ht="17.25">
      <c r="O48" s="153"/>
    </row>
    <row r="49" spans="1:8" ht="17.25">
      <c r="A49" s="74"/>
      <c r="B49" s="74"/>
      <c r="C49" s="74"/>
      <c r="D49" s="74"/>
      <c r="E49" s="74"/>
      <c r="F49" s="74"/>
      <c r="G49" s="74"/>
      <c r="H49" s="74"/>
    </row>
    <row r="50" spans="1:10" ht="17.25">
      <c r="A50" s="332" t="s">
        <v>16</v>
      </c>
      <c r="B50" s="332"/>
      <c r="C50" s="332"/>
      <c r="D50" s="332"/>
      <c r="E50" s="332"/>
      <c r="F50" s="332"/>
      <c r="G50" s="332"/>
      <c r="H50" s="332"/>
      <c r="I50" s="74"/>
      <c r="J50" s="74"/>
    </row>
    <row r="51" spans="1:15" ht="18">
      <c r="A51" s="154"/>
      <c r="B51" s="155" t="s">
        <v>2</v>
      </c>
      <c r="C51" s="155" t="s">
        <v>3</v>
      </c>
      <c r="D51" s="75" t="s">
        <v>119</v>
      </c>
      <c r="E51" s="75" t="s">
        <v>120</v>
      </c>
      <c r="F51" s="155"/>
      <c r="G51" s="155" t="s">
        <v>114</v>
      </c>
      <c r="O51" s="67"/>
    </row>
    <row r="52" spans="1:7" ht="18">
      <c r="A52" s="79" t="s">
        <v>18</v>
      </c>
      <c r="B52" s="156">
        <v>67147.85</v>
      </c>
      <c r="C52" s="156">
        <v>73815</v>
      </c>
      <c r="D52" s="156">
        <v>132000</v>
      </c>
      <c r="E52" s="156">
        <v>97000</v>
      </c>
      <c r="F52" s="156"/>
      <c r="G52" s="156">
        <v>315806.4</v>
      </c>
    </row>
    <row r="53" spans="1:7" ht="18">
      <c r="A53" s="79" t="s">
        <v>25</v>
      </c>
      <c r="B53" s="156">
        <v>69199.2</v>
      </c>
      <c r="C53" s="156">
        <v>70936</v>
      </c>
      <c r="D53" s="156">
        <v>122000</v>
      </c>
      <c r="E53" s="156">
        <v>88000</v>
      </c>
      <c r="F53" s="156"/>
      <c r="G53" s="156">
        <v>318264.6</v>
      </c>
    </row>
    <row r="54" spans="1:7" ht="18">
      <c r="A54" s="79" t="s">
        <v>26</v>
      </c>
      <c r="B54" s="156">
        <v>73229.85</v>
      </c>
      <c r="C54" s="156">
        <v>75938</v>
      </c>
      <c r="D54" s="156">
        <v>122000</v>
      </c>
      <c r="E54" s="156">
        <v>92000</v>
      </c>
      <c r="F54" s="156"/>
      <c r="G54" s="156">
        <v>319132.2</v>
      </c>
    </row>
    <row r="55" spans="1:7" ht="18">
      <c r="A55" s="79" t="s">
        <v>27</v>
      </c>
      <c r="B55" s="156">
        <v>79025.9</v>
      </c>
      <c r="C55" s="156">
        <v>78568</v>
      </c>
      <c r="D55" s="156">
        <v>128000</v>
      </c>
      <c r="E55" s="156">
        <v>92000</v>
      </c>
      <c r="F55" s="156"/>
      <c r="G55" s="156">
        <v>319276.8</v>
      </c>
    </row>
    <row r="56" spans="1:7" ht="18">
      <c r="A56" s="79" t="s">
        <v>28</v>
      </c>
      <c r="B56" s="156">
        <v>72045.5</v>
      </c>
      <c r="C56" s="156">
        <v>78357</v>
      </c>
      <c r="D56" s="156">
        <v>132000</v>
      </c>
      <c r="E56" s="156">
        <v>95000</v>
      </c>
      <c r="F56" s="156"/>
      <c r="G56" s="156">
        <v>319421.4</v>
      </c>
    </row>
    <row r="57" spans="1:7" ht="18">
      <c r="A57" s="79" t="s">
        <v>29</v>
      </c>
      <c r="B57" s="156">
        <v>67150.70000000001</v>
      </c>
      <c r="C57" s="156">
        <v>73152</v>
      </c>
      <c r="D57" s="156">
        <v>120000</v>
      </c>
      <c r="E57" s="156">
        <v>83000</v>
      </c>
      <c r="F57" s="156"/>
      <c r="G57" s="156">
        <v>319566</v>
      </c>
    </row>
    <row r="58" spans="1:7" ht="18">
      <c r="A58" s="79" t="s">
        <v>30</v>
      </c>
      <c r="B58" s="156">
        <v>66985.4</v>
      </c>
      <c r="C58" s="156">
        <v>69117</v>
      </c>
      <c r="D58" s="156">
        <v>121000</v>
      </c>
      <c r="E58" s="156">
        <v>84000</v>
      </c>
      <c r="F58" s="156"/>
      <c r="G58" s="156">
        <v>319710.6</v>
      </c>
    </row>
    <row r="59" spans="1:7" ht="18">
      <c r="A59" s="79" t="s">
        <v>31</v>
      </c>
      <c r="B59" s="156">
        <v>63684.399999999994</v>
      </c>
      <c r="C59" s="156">
        <v>67746</v>
      </c>
      <c r="D59" s="156">
        <v>120300</v>
      </c>
      <c r="E59" s="156">
        <v>83300</v>
      </c>
      <c r="F59" s="156"/>
      <c r="G59" s="156">
        <v>319903.39999999997</v>
      </c>
    </row>
    <row r="60" spans="1:7" ht="18">
      <c r="A60" s="79" t="s">
        <v>32</v>
      </c>
      <c r="B60" s="156">
        <v>59442.5</v>
      </c>
      <c r="C60" s="156">
        <v>65048</v>
      </c>
      <c r="D60" s="156">
        <v>117000</v>
      </c>
      <c r="E60" s="156">
        <v>83000</v>
      </c>
      <c r="F60" s="156"/>
      <c r="G60" s="156">
        <v>320192.6</v>
      </c>
    </row>
    <row r="61" spans="1:7" ht="18">
      <c r="A61" s="79" t="s">
        <v>33</v>
      </c>
      <c r="B61" s="156">
        <v>60270.6</v>
      </c>
      <c r="C61" s="156">
        <v>63865</v>
      </c>
      <c r="D61" s="156">
        <v>112000</v>
      </c>
      <c r="E61" s="156">
        <v>82000</v>
      </c>
      <c r="F61" s="156"/>
      <c r="G61" s="156">
        <v>320385.4</v>
      </c>
    </row>
    <row r="62" spans="1:7" ht="18">
      <c r="A62" s="79" t="s">
        <v>34</v>
      </c>
      <c r="B62" s="156">
        <v>61676.1</v>
      </c>
      <c r="C62" s="156">
        <v>64863</v>
      </c>
      <c r="D62" s="156">
        <v>113000</v>
      </c>
      <c r="E62" s="156">
        <v>82000</v>
      </c>
      <c r="F62" s="156"/>
      <c r="G62" s="156">
        <v>320481.80000000005</v>
      </c>
    </row>
    <row r="63" spans="1:7" ht="18">
      <c r="A63" s="79" t="s">
        <v>23</v>
      </c>
      <c r="B63" s="156">
        <v>68024</v>
      </c>
      <c r="C63" s="156">
        <v>67547</v>
      </c>
      <c r="D63" s="156">
        <v>115000</v>
      </c>
      <c r="E63" s="156">
        <v>83000</v>
      </c>
      <c r="F63" s="156"/>
      <c r="G63" s="156">
        <v>320433.60000000003</v>
      </c>
    </row>
    <row r="64" spans="1:7" ht="18">
      <c r="A64" s="79" t="s">
        <v>24</v>
      </c>
      <c r="B64" s="156">
        <v>79058.25</v>
      </c>
      <c r="C64" s="156">
        <v>74958.35704838358</v>
      </c>
      <c r="D64" s="156">
        <v>121000</v>
      </c>
      <c r="E64" s="156">
        <v>88000</v>
      </c>
      <c r="F64" s="156"/>
      <c r="G64" s="156">
        <v>320481.80000000005</v>
      </c>
    </row>
    <row r="65" spans="1:7" ht="18">
      <c r="A65" s="79" t="s">
        <v>35</v>
      </c>
      <c r="B65" s="156">
        <v>97701.4</v>
      </c>
      <c r="C65" s="156">
        <v>92660</v>
      </c>
      <c r="D65" s="156">
        <v>134000</v>
      </c>
      <c r="E65" s="156">
        <v>98000</v>
      </c>
      <c r="F65" s="156"/>
      <c r="G65" s="156">
        <v>320289</v>
      </c>
    </row>
    <row r="66" spans="1:7" ht="18">
      <c r="A66" s="79" t="s">
        <v>36</v>
      </c>
      <c r="B66" s="156">
        <v>81762.15</v>
      </c>
      <c r="C66" s="156">
        <v>96918</v>
      </c>
      <c r="D66" s="156">
        <v>156000</v>
      </c>
      <c r="E66" s="156">
        <v>115000</v>
      </c>
      <c r="F66" s="156"/>
      <c r="G66" s="156">
        <v>323566.6</v>
      </c>
    </row>
    <row r="67" spans="1:7" ht="18">
      <c r="A67" s="79" t="s">
        <v>37</v>
      </c>
      <c r="B67" s="156">
        <v>68558.05</v>
      </c>
      <c r="C67" s="156">
        <v>78449</v>
      </c>
      <c r="D67" s="156">
        <v>146000</v>
      </c>
      <c r="E67" s="156">
        <v>100000</v>
      </c>
      <c r="F67" s="156"/>
      <c r="G67" s="156">
        <v>325639.2</v>
      </c>
    </row>
    <row r="68" spans="1:7" ht="18">
      <c r="A68" s="79" t="s">
        <v>38</v>
      </c>
      <c r="B68" s="156">
        <v>57272.575</v>
      </c>
      <c r="C68" s="156">
        <v>66539</v>
      </c>
      <c r="D68" s="156">
        <v>119000</v>
      </c>
      <c r="E68" s="156">
        <v>91000</v>
      </c>
      <c r="F68" s="156"/>
      <c r="G68" s="156">
        <v>325783.8</v>
      </c>
    </row>
    <row r="69" spans="1:7" ht="18">
      <c r="A69" s="79" t="s">
        <v>40</v>
      </c>
      <c r="B69" s="156">
        <v>47513.2</v>
      </c>
      <c r="C69" s="156">
        <v>57171</v>
      </c>
      <c r="D69" s="156">
        <v>119000</v>
      </c>
      <c r="E69" s="156">
        <v>80000</v>
      </c>
      <c r="F69" s="156"/>
      <c r="G69" s="156">
        <v>324916.2</v>
      </c>
    </row>
    <row r="70" spans="1:7" ht="18">
      <c r="A70" s="79" t="s">
        <v>41</v>
      </c>
      <c r="B70" s="156">
        <v>60829.74999999999</v>
      </c>
      <c r="C70" s="156">
        <v>58463</v>
      </c>
      <c r="D70" s="156">
        <v>111000</v>
      </c>
      <c r="E70" s="156">
        <v>69000</v>
      </c>
      <c r="F70" s="156"/>
      <c r="G70" s="156">
        <v>325157.2</v>
      </c>
    </row>
    <row r="71" spans="1:9" ht="18">
      <c r="A71" s="79" t="s">
        <v>42</v>
      </c>
      <c r="B71" s="156">
        <v>74603.5</v>
      </c>
      <c r="C71" s="156">
        <v>72612</v>
      </c>
      <c r="D71" s="156">
        <v>127000</v>
      </c>
      <c r="E71" s="156">
        <v>81000</v>
      </c>
      <c r="F71" s="156"/>
      <c r="G71" s="156">
        <v>325205.4</v>
      </c>
      <c r="I71" s="157"/>
    </row>
    <row r="72" spans="1:9" ht="18">
      <c r="A72" s="79" t="s">
        <v>43</v>
      </c>
      <c r="B72" s="156">
        <v>77908.5</v>
      </c>
      <c r="C72" s="156">
        <v>82304</v>
      </c>
      <c r="D72" s="156">
        <v>143000</v>
      </c>
      <c r="E72" s="156">
        <v>94000</v>
      </c>
      <c r="F72" s="156"/>
      <c r="G72" s="156">
        <v>325205.4</v>
      </c>
      <c r="I72" s="158"/>
    </row>
    <row r="73" spans="1:9" ht="18">
      <c r="A73" s="79" t="s">
        <v>44</v>
      </c>
      <c r="B73" s="156">
        <v>81436.8</v>
      </c>
      <c r="C73" s="156">
        <v>85955</v>
      </c>
      <c r="D73" s="156">
        <v>147000</v>
      </c>
      <c r="E73" s="156">
        <v>97000</v>
      </c>
      <c r="F73" s="156"/>
      <c r="G73" s="156">
        <v>325253.6</v>
      </c>
      <c r="I73" s="158"/>
    </row>
    <row r="74" spans="1:9" ht="18">
      <c r="A74" s="79" t="s">
        <v>45</v>
      </c>
      <c r="B74" s="156">
        <v>80663.8</v>
      </c>
      <c r="C74" s="156">
        <v>88587</v>
      </c>
      <c r="D74" s="156">
        <v>149000</v>
      </c>
      <c r="E74" s="156">
        <v>99000</v>
      </c>
      <c r="F74" s="156"/>
      <c r="G74" s="156">
        <v>320240.8</v>
      </c>
      <c r="I74" s="157"/>
    </row>
    <row r="75" spans="1:9" ht="18">
      <c r="A75" s="79" t="s">
        <v>46</v>
      </c>
      <c r="B75" s="156">
        <v>83161.4</v>
      </c>
      <c r="C75" s="156">
        <v>89434</v>
      </c>
      <c r="D75" s="156">
        <v>149000</v>
      </c>
      <c r="E75" s="156">
        <v>99000</v>
      </c>
      <c r="F75" s="156"/>
      <c r="G75" s="156">
        <v>320433.60000000003</v>
      </c>
      <c r="I75" s="158"/>
    </row>
    <row r="76" spans="1:9" ht="18">
      <c r="A76" s="79" t="s">
        <v>47</v>
      </c>
      <c r="B76" s="156">
        <v>83246.8</v>
      </c>
      <c r="C76" s="156">
        <v>90085</v>
      </c>
      <c r="D76" s="156">
        <v>151000</v>
      </c>
      <c r="E76" s="156">
        <v>103000</v>
      </c>
      <c r="F76" s="156"/>
      <c r="G76" s="156">
        <v>320530</v>
      </c>
      <c r="I76" s="158"/>
    </row>
    <row r="77" spans="1:7" ht="18">
      <c r="A77" s="79" t="s">
        <v>48</v>
      </c>
      <c r="B77" s="156">
        <v>84201.59999999999</v>
      </c>
      <c r="C77" s="156">
        <v>90016</v>
      </c>
      <c r="D77" s="156">
        <v>151000</v>
      </c>
      <c r="E77" s="156">
        <v>103000</v>
      </c>
      <c r="F77" s="156"/>
      <c r="G77" s="156">
        <v>320819.2</v>
      </c>
    </row>
    <row r="78" spans="1:7" ht="18">
      <c r="A78" s="79" t="s">
        <v>49</v>
      </c>
      <c r="B78" s="156">
        <v>77918.75</v>
      </c>
      <c r="C78" s="156">
        <v>88237</v>
      </c>
      <c r="D78" s="156">
        <v>146000</v>
      </c>
      <c r="E78" s="156">
        <v>100000</v>
      </c>
      <c r="F78" s="156"/>
      <c r="G78" s="156">
        <v>320819.2</v>
      </c>
    </row>
    <row r="79" spans="1:7" ht="18">
      <c r="A79" s="79" t="s">
        <v>50</v>
      </c>
      <c r="B79" s="156">
        <v>75001.70000000001</v>
      </c>
      <c r="C79" s="156">
        <v>83193</v>
      </c>
      <c r="D79" s="156">
        <v>140000</v>
      </c>
      <c r="E79" s="156">
        <v>96000</v>
      </c>
      <c r="F79" s="156"/>
      <c r="G79" s="156">
        <v>321204.8</v>
      </c>
    </row>
    <row r="80" spans="1:7" ht="18">
      <c r="A80" s="79" t="s">
        <v>51</v>
      </c>
      <c r="B80" s="156">
        <v>75659.09999999999</v>
      </c>
      <c r="C80" s="156">
        <v>82230</v>
      </c>
      <c r="D80" s="156">
        <v>140000</v>
      </c>
      <c r="E80" s="156">
        <v>96000</v>
      </c>
      <c r="F80" s="156"/>
      <c r="G80" s="156">
        <v>321204.8</v>
      </c>
    </row>
    <row r="81" spans="1:7" ht="18">
      <c r="A81" s="79" t="s">
        <v>52</v>
      </c>
      <c r="B81" s="156">
        <v>78259.375</v>
      </c>
      <c r="C81" s="156">
        <v>81478</v>
      </c>
      <c r="D81" s="156">
        <v>164600</v>
      </c>
      <c r="E81" s="156">
        <v>99400</v>
      </c>
      <c r="F81" s="156"/>
      <c r="G81" s="156">
        <v>321204.8</v>
      </c>
    </row>
    <row r="82" spans="1:7" ht="18">
      <c r="A82" s="79" t="s">
        <v>53</v>
      </c>
      <c r="B82" s="156">
        <v>80720.8</v>
      </c>
      <c r="C82" s="156">
        <v>85227</v>
      </c>
      <c r="D82" s="156">
        <v>146200</v>
      </c>
      <c r="E82" s="156">
        <v>99400</v>
      </c>
      <c r="F82" s="156"/>
      <c r="G82" s="156">
        <v>321542.19999999995</v>
      </c>
    </row>
    <row r="83" spans="1:9" ht="18">
      <c r="A83" s="79" t="s">
        <v>54</v>
      </c>
      <c r="B83" s="156">
        <v>85206.375</v>
      </c>
      <c r="C83" s="156">
        <v>87237</v>
      </c>
      <c r="D83" s="156">
        <v>147000</v>
      </c>
      <c r="E83" s="156">
        <v>101000</v>
      </c>
      <c r="F83" s="156"/>
      <c r="G83" s="156">
        <v>318553.80000000005</v>
      </c>
      <c r="I83" s="157"/>
    </row>
    <row r="84" spans="1:9" ht="18">
      <c r="A84" s="79" t="s">
        <v>55</v>
      </c>
      <c r="B84" s="156">
        <v>82072.15</v>
      </c>
      <c r="C84" s="156">
        <v>88103</v>
      </c>
      <c r="D84" s="156">
        <v>148000</v>
      </c>
      <c r="E84" s="156">
        <v>103000</v>
      </c>
      <c r="F84" s="156"/>
      <c r="G84" s="156">
        <v>321831.39999999997</v>
      </c>
      <c r="I84" s="158"/>
    </row>
    <row r="85" spans="1:9" ht="18">
      <c r="A85" s="79" t="s">
        <v>56</v>
      </c>
      <c r="B85" s="156">
        <v>88112.75</v>
      </c>
      <c r="C85" s="156">
        <v>90464</v>
      </c>
      <c r="D85" s="156">
        <v>148000</v>
      </c>
      <c r="E85" s="156">
        <v>103000</v>
      </c>
      <c r="F85" s="156"/>
      <c r="G85" s="156">
        <v>321686.8</v>
      </c>
      <c r="I85" s="158"/>
    </row>
    <row r="86" spans="1:9" ht="18">
      <c r="A86" s="79" t="s">
        <v>57</v>
      </c>
      <c r="B86" s="156">
        <v>118563.375</v>
      </c>
      <c r="C86" s="156">
        <v>100828</v>
      </c>
      <c r="D86" s="156">
        <v>163000</v>
      </c>
      <c r="E86" s="156">
        <v>123000</v>
      </c>
      <c r="F86" s="156"/>
      <c r="G86" s="156">
        <v>323518.39999999997</v>
      </c>
      <c r="I86" s="157"/>
    </row>
    <row r="87" spans="1:9" ht="18">
      <c r="A87" s="79" t="s">
        <v>58</v>
      </c>
      <c r="B87" s="156">
        <v>106097.95000000001</v>
      </c>
      <c r="C87" s="156">
        <v>114369</v>
      </c>
      <c r="D87" s="156">
        <v>174000</v>
      </c>
      <c r="E87" s="156">
        <v>132000</v>
      </c>
      <c r="F87" s="156"/>
      <c r="G87" s="156">
        <v>328627.6</v>
      </c>
      <c r="I87" s="158"/>
    </row>
    <row r="88" spans="1:7" ht="18">
      <c r="A88" s="79" t="s">
        <v>59</v>
      </c>
      <c r="B88" s="156">
        <v>99706.3</v>
      </c>
      <c r="C88" s="156">
        <v>107017</v>
      </c>
      <c r="D88" s="156">
        <v>168000</v>
      </c>
      <c r="E88" s="156">
        <v>119000</v>
      </c>
      <c r="F88" s="156"/>
      <c r="G88" s="156">
        <v>330748.4</v>
      </c>
    </row>
    <row r="89" spans="1:7" ht="18">
      <c r="A89" s="79" t="s">
        <v>60</v>
      </c>
      <c r="B89" s="156">
        <v>88233.75</v>
      </c>
      <c r="C89" s="156">
        <v>98483</v>
      </c>
      <c r="D89" s="156">
        <v>158000</v>
      </c>
      <c r="E89" s="156">
        <v>109000</v>
      </c>
      <c r="F89" s="156"/>
      <c r="G89" s="156">
        <v>330989.39999999997</v>
      </c>
    </row>
    <row r="90" spans="1:7" ht="18">
      <c r="A90" s="79" t="s">
        <v>61</v>
      </c>
      <c r="B90" s="156">
        <v>82679.925</v>
      </c>
      <c r="C90" s="156">
        <v>90597</v>
      </c>
      <c r="D90" s="156">
        <v>148000</v>
      </c>
      <c r="E90" s="156">
        <v>103000</v>
      </c>
      <c r="F90" s="156"/>
      <c r="G90" s="156">
        <v>332724.60000000003</v>
      </c>
    </row>
    <row r="91" spans="1:7" ht="18">
      <c r="A91" s="79" t="s">
        <v>62</v>
      </c>
      <c r="B91" s="156">
        <v>83474.925</v>
      </c>
      <c r="C91" s="156">
        <v>87905</v>
      </c>
      <c r="D91" s="156">
        <v>146600</v>
      </c>
      <c r="E91" s="156">
        <v>100800</v>
      </c>
      <c r="F91" s="156"/>
      <c r="G91" s="156">
        <v>343328.6</v>
      </c>
    </row>
    <row r="92" spans="1:7" ht="18">
      <c r="A92" s="79" t="s">
        <v>63</v>
      </c>
      <c r="B92" s="156">
        <v>85144.95</v>
      </c>
      <c r="C92" s="156">
        <v>90975</v>
      </c>
      <c r="D92" s="156">
        <v>149000</v>
      </c>
      <c r="E92" s="156">
        <v>100000</v>
      </c>
      <c r="F92" s="156"/>
      <c r="G92" s="156">
        <v>343376.8</v>
      </c>
    </row>
    <row r="93" spans="1:7" ht="18">
      <c r="A93" s="79" t="s">
        <v>64</v>
      </c>
      <c r="B93" s="156">
        <v>84435.9</v>
      </c>
      <c r="C93" s="156">
        <v>90660</v>
      </c>
      <c r="D93" s="156">
        <v>150000</v>
      </c>
      <c r="E93" s="156">
        <v>101000</v>
      </c>
      <c r="F93" s="156"/>
      <c r="G93" s="156">
        <v>343376.8</v>
      </c>
    </row>
    <row r="94" spans="1:7" ht="18">
      <c r="A94" s="79" t="s">
        <v>65</v>
      </c>
      <c r="B94" s="156">
        <v>80722.20000000001</v>
      </c>
      <c r="C94" s="156">
        <v>88947</v>
      </c>
      <c r="D94" s="156">
        <v>147000</v>
      </c>
      <c r="E94" s="156">
        <v>99000</v>
      </c>
      <c r="F94" s="156"/>
      <c r="G94" s="156">
        <v>343280.39999999997</v>
      </c>
    </row>
    <row r="95" spans="1:9" ht="18">
      <c r="A95" s="79" t="s">
        <v>66</v>
      </c>
      <c r="B95" s="156">
        <v>80210.25</v>
      </c>
      <c r="C95" s="156">
        <v>88578</v>
      </c>
      <c r="D95" s="156">
        <v>144000</v>
      </c>
      <c r="E95" s="156">
        <v>98000</v>
      </c>
      <c r="F95" s="156"/>
      <c r="G95" s="156">
        <v>343232.19999999995</v>
      </c>
      <c r="I95" s="157"/>
    </row>
    <row r="96" spans="1:9" ht="18">
      <c r="A96" s="79" t="s">
        <v>67</v>
      </c>
      <c r="B96" s="156">
        <v>81202.5</v>
      </c>
      <c r="C96" s="156">
        <v>88045</v>
      </c>
      <c r="D96" s="156">
        <v>142800</v>
      </c>
      <c r="E96" s="156">
        <v>95200</v>
      </c>
      <c r="F96" s="156"/>
      <c r="G96" s="156">
        <v>343087.60000000003</v>
      </c>
      <c r="I96" s="158"/>
    </row>
    <row r="97" spans="1:9" ht="18">
      <c r="A97" s="79" t="s">
        <v>68</v>
      </c>
      <c r="B97" s="156">
        <v>67348.6</v>
      </c>
      <c r="C97" s="156">
        <v>84781</v>
      </c>
      <c r="D97" s="156">
        <v>138000</v>
      </c>
      <c r="E97" s="156">
        <v>88000</v>
      </c>
      <c r="F97" s="156"/>
      <c r="G97" s="156">
        <v>343039.4</v>
      </c>
      <c r="I97" s="158"/>
    </row>
    <row r="98" spans="1:9" ht="18">
      <c r="A98" s="79" t="s">
        <v>69</v>
      </c>
      <c r="B98" s="156">
        <v>66326.4</v>
      </c>
      <c r="C98" s="156">
        <v>79243</v>
      </c>
      <c r="D98" s="156">
        <v>133000</v>
      </c>
      <c r="E98" s="156">
        <v>82000</v>
      </c>
      <c r="F98" s="156"/>
      <c r="G98" s="156">
        <v>345497.6</v>
      </c>
      <c r="I98" s="157"/>
    </row>
    <row r="99" spans="1:9" ht="18">
      <c r="A99" s="79" t="s">
        <v>70</v>
      </c>
      <c r="B99" s="156">
        <v>53382.275</v>
      </c>
      <c r="C99" s="156">
        <v>68606</v>
      </c>
      <c r="D99" s="156">
        <v>123500</v>
      </c>
      <c r="E99" s="156">
        <v>75750</v>
      </c>
      <c r="F99" s="156"/>
      <c r="G99" s="156">
        <v>314649.60000000003</v>
      </c>
      <c r="I99" s="158"/>
    </row>
    <row r="100" spans="1:7" ht="18">
      <c r="A100" s="79" t="s">
        <v>71</v>
      </c>
      <c r="B100" s="156">
        <v>54888.600000000006</v>
      </c>
      <c r="C100" s="156">
        <v>60394</v>
      </c>
      <c r="D100" s="156">
        <v>119000</v>
      </c>
      <c r="E100" s="156">
        <v>72000</v>
      </c>
      <c r="F100" s="156"/>
      <c r="G100" s="156">
        <v>308239</v>
      </c>
    </row>
    <row r="101" spans="1:7" ht="18">
      <c r="A101" s="79" t="s">
        <v>72</v>
      </c>
      <c r="B101" s="156">
        <v>57518.399999999994</v>
      </c>
      <c r="C101" s="156">
        <v>63760</v>
      </c>
      <c r="D101" s="156">
        <v>124000</v>
      </c>
      <c r="E101" s="156">
        <v>72000</v>
      </c>
      <c r="F101" s="156"/>
      <c r="G101" s="156">
        <v>308239</v>
      </c>
    </row>
    <row r="102" spans="1:7" ht="18">
      <c r="A102" s="79" t="s">
        <v>73</v>
      </c>
      <c r="B102" s="156">
        <v>55753.5</v>
      </c>
      <c r="C102" s="156">
        <v>63896</v>
      </c>
      <c r="D102" s="156">
        <v>126000</v>
      </c>
      <c r="E102" s="156">
        <v>72000</v>
      </c>
      <c r="F102" s="156"/>
      <c r="G102" s="156">
        <v>308239</v>
      </c>
    </row>
    <row r="103" spans="1:7" ht="18">
      <c r="A103" s="79" t="s">
        <v>77</v>
      </c>
      <c r="B103" s="156">
        <v>56146.2</v>
      </c>
      <c r="C103" s="156">
        <v>62128</v>
      </c>
      <c r="D103" s="156">
        <v>123600</v>
      </c>
      <c r="E103" s="156">
        <v>71200</v>
      </c>
      <c r="F103" s="156"/>
      <c r="G103" s="156">
        <v>308239</v>
      </c>
    </row>
    <row r="104" spans="1:9" ht="18">
      <c r="A104" s="79" t="s">
        <v>78</v>
      </c>
      <c r="B104" s="156">
        <v>51946.375</v>
      </c>
      <c r="C104" s="156">
        <v>62495</v>
      </c>
      <c r="D104" s="156">
        <v>121000</v>
      </c>
      <c r="E104" s="156">
        <v>70000</v>
      </c>
      <c r="F104" s="156"/>
      <c r="G104" s="156">
        <v>308239</v>
      </c>
      <c r="I104" s="158"/>
    </row>
    <row r="105" spans="1:9" ht="18">
      <c r="A105" s="79" t="s">
        <v>79</v>
      </c>
      <c r="B105" s="156">
        <v>50446.4</v>
      </c>
      <c r="C105" s="156">
        <v>57635</v>
      </c>
      <c r="D105" s="156">
        <v>119000</v>
      </c>
      <c r="E105" s="156">
        <v>69000</v>
      </c>
      <c r="F105" s="156"/>
      <c r="G105" s="156">
        <v>308239</v>
      </c>
      <c r="I105" s="158"/>
    </row>
    <row r="106" spans="1:9" ht="18">
      <c r="A106" s="79" t="s">
        <v>80</v>
      </c>
      <c r="B106" s="156">
        <v>47487.375</v>
      </c>
      <c r="C106" s="156">
        <v>56928</v>
      </c>
      <c r="D106" s="156">
        <v>117000</v>
      </c>
      <c r="E106" s="156">
        <v>67000</v>
      </c>
      <c r="F106" s="156"/>
      <c r="G106" s="156">
        <v>308239</v>
      </c>
      <c r="I106" s="158"/>
    </row>
    <row r="107" spans="1:9" ht="18">
      <c r="A107" s="79" t="s">
        <v>81</v>
      </c>
      <c r="B107" s="156">
        <v>39923.4</v>
      </c>
      <c r="C107" s="156">
        <v>51215</v>
      </c>
      <c r="D107" s="156">
        <v>111000</v>
      </c>
      <c r="E107" s="156">
        <v>61000</v>
      </c>
      <c r="F107" s="156"/>
      <c r="G107" s="156">
        <v>305009.6</v>
      </c>
      <c r="I107" s="157"/>
    </row>
    <row r="108" spans="1:9" ht="18">
      <c r="A108" s="79" t="s">
        <v>82</v>
      </c>
      <c r="B108" s="156">
        <v>43496.375</v>
      </c>
      <c r="C108" s="156">
        <v>49017</v>
      </c>
      <c r="D108" s="156">
        <v>108000</v>
      </c>
      <c r="E108" s="156">
        <v>57000</v>
      </c>
      <c r="F108" s="156"/>
      <c r="G108" s="156">
        <v>301780.19999999995</v>
      </c>
      <c r="I108" s="158"/>
    </row>
    <row r="109" spans="1:9" ht="18">
      <c r="A109" s="79" t="s">
        <v>83</v>
      </c>
      <c r="B109" s="156">
        <v>50302.149999999994</v>
      </c>
      <c r="C109" s="156">
        <v>52883</v>
      </c>
      <c r="D109" s="156">
        <v>113000</v>
      </c>
      <c r="E109" s="156">
        <v>62000</v>
      </c>
      <c r="F109" s="156"/>
      <c r="G109" s="156">
        <v>301780.19999999995</v>
      </c>
      <c r="I109" s="158"/>
    </row>
    <row r="110" spans="1:9" ht="18">
      <c r="A110" s="79" t="s">
        <v>85</v>
      </c>
      <c r="B110" s="156">
        <v>57348.225000000006</v>
      </c>
      <c r="C110" s="156">
        <v>56142</v>
      </c>
      <c r="D110" s="156">
        <v>113000</v>
      </c>
      <c r="E110" s="156">
        <v>62000</v>
      </c>
      <c r="F110" s="156"/>
      <c r="G110" s="156">
        <v>333929.6</v>
      </c>
      <c r="I110" s="157"/>
    </row>
    <row r="111" spans="1:9" ht="18">
      <c r="A111" s="79" t="s">
        <v>84</v>
      </c>
      <c r="B111" s="156">
        <v>43949.325</v>
      </c>
      <c r="C111" s="156">
        <v>54556</v>
      </c>
      <c r="D111" s="156">
        <v>110000</v>
      </c>
      <c r="E111" s="156">
        <v>59000</v>
      </c>
      <c r="F111" s="156"/>
      <c r="G111" s="156">
        <v>333929.6</v>
      </c>
      <c r="I111" s="158"/>
    </row>
    <row r="112" spans="1:9" ht="18">
      <c r="A112" s="79" t="s">
        <v>87</v>
      </c>
      <c r="B112" s="156">
        <v>35229</v>
      </c>
      <c r="C112" s="156">
        <v>43837</v>
      </c>
      <c r="D112" s="156">
        <v>101000</v>
      </c>
      <c r="E112" s="156">
        <v>50000</v>
      </c>
      <c r="F112" s="156"/>
      <c r="G112" s="156">
        <v>333930</v>
      </c>
      <c r="I112" s="158"/>
    </row>
    <row r="113" spans="1:9" ht="18">
      <c r="A113" s="79" t="s">
        <v>88</v>
      </c>
      <c r="B113" s="156">
        <v>34507.7</v>
      </c>
      <c r="C113" s="156">
        <v>38056</v>
      </c>
      <c r="D113" s="156">
        <v>100000</v>
      </c>
      <c r="E113" s="156">
        <v>49000</v>
      </c>
      <c r="F113" s="156"/>
      <c r="G113" s="156">
        <v>333929.6</v>
      </c>
      <c r="I113" s="158"/>
    </row>
    <row r="114" spans="1:9" ht="18">
      <c r="A114" s="79" t="s">
        <v>89</v>
      </c>
      <c r="B114" s="156">
        <v>37275.45</v>
      </c>
      <c r="C114" s="156">
        <v>39660</v>
      </c>
      <c r="D114" s="156">
        <v>101000</v>
      </c>
      <c r="E114" s="156">
        <v>50000</v>
      </c>
      <c r="F114" s="156"/>
      <c r="G114" s="156">
        <v>333929.6</v>
      </c>
      <c r="I114" s="158"/>
    </row>
    <row r="115" spans="1:9" ht="18">
      <c r="A115" s="79" t="s">
        <v>90</v>
      </c>
      <c r="B115" s="156">
        <v>38394.3</v>
      </c>
      <c r="C115" s="156">
        <v>40100</v>
      </c>
      <c r="D115" s="156">
        <v>102000</v>
      </c>
      <c r="E115" s="156">
        <v>52000</v>
      </c>
      <c r="F115" s="156"/>
      <c r="G115" s="156">
        <v>333929.6</v>
      </c>
      <c r="I115" s="158"/>
    </row>
    <row r="116" spans="1:9" ht="18">
      <c r="A116" s="79" t="s">
        <v>91</v>
      </c>
      <c r="B116" s="156">
        <v>37275.45</v>
      </c>
      <c r="C116" s="156">
        <v>39863</v>
      </c>
      <c r="D116" s="156">
        <v>102000</v>
      </c>
      <c r="E116" s="156">
        <v>53000</v>
      </c>
      <c r="F116" s="156"/>
      <c r="G116" s="156">
        <v>333929.6</v>
      </c>
      <c r="I116" s="158"/>
    </row>
    <row r="117" spans="1:9" ht="18">
      <c r="A117" s="79" t="s">
        <v>92</v>
      </c>
      <c r="B117" s="156">
        <v>31181.699999999997</v>
      </c>
      <c r="C117" s="156">
        <v>38052</v>
      </c>
      <c r="D117" s="156">
        <v>99200</v>
      </c>
      <c r="E117" s="156">
        <v>48000</v>
      </c>
      <c r="F117" s="156"/>
      <c r="G117" s="156">
        <v>333929.6</v>
      </c>
      <c r="I117" s="158"/>
    </row>
    <row r="118" spans="1:9" ht="18">
      <c r="A118" s="79" t="s">
        <v>93</v>
      </c>
      <c r="B118" s="156">
        <v>29713.125</v>
      </c>
      <c r="C118" s="156">
        <v>35299</v>
      </c>
      <c r="D118" s="156">
        <v>96000</v>
      </c>
      <c r="E118" s="156">
        <v>44000</v>
      </c>
      <c r="F118" s="156"/>
      <c r="G118" s="156">
        <v>333929.6</v>
      </c>
      <c r="I118" s="158"/>
    </row>
    <row r="119" spans="1:9" ht="18">
      <c r="A119" s="79" t="s">
        <v>94</v>
      </c>
      <c r="B119" s="156">
        <v>31325.025</v>
      </c>
      <c r="C119" s="156">
        <v>35218</v>
      </c>
      <c r="D119" s="156">
        <v>95600</v>
      </c>
      <c r="E119" s="156">
        <v>44800</v>
      </c>
      <c r="F119" s="156"/>
      <c r="G119" s="156">
        <v>333929.6</v>
      </c>
      <c r="I119" s="158"/>
    </row>
    <row r="120" spans="1:9" ht="18">
      <c r="A120" s="79" t="s">
        <v>96</v>
      </c>
      <c r="B120" s="156">
        <v>36359.100000000006</v>
      </c>
      <c r="C120" s="156">
        <v>36038</v>
      </c>
      <c r="D120" s="156">
        <v>101000</v>
      </c>
      <c r="E120" s="156">
        <v>52000</v>
      </c>
      <c r="F120" s="156"/>
      <c r="G120" s="156">
        <v>333929.6</v>
      </c>
      <c r="I120" s="158"/>
    </row>
    <row r="121" spans="1:9" ht="18">
      <c r="A121" s="79" t="s">
        <v>97</v>
      </c>
      <c r="B121" s="156">
        <v>43570.85</v>
      </c>
      <c r="C121" s="156">
        <v>41853</v>
      </c>
      <c r="D121" s="156">
        <v>104800</v>
      </c>
      <c r="E121" s="156">
        <v>57300</v>
      </c>
      <c r="F121" s="156"/>
      <c r="G121" s="156">
        <v>333929.6</v>
      </c>
      <c r="I121" s="158"/>
    </row>
    <row r="122" spans="1:9" ht="18">
      <c r="A122" s="79" t="s">
        <v>98</v>
      </c>
      <c r="B122" s="156">
        <v>45216</v>
      </c>
      <c r="C122" s="156">
        <v>48045</v>
      </c>
      <c r="D122" s="156">
        <v>110000</v>
      </c>
      <c r="E122" s="156">
        <v>61000</v>
      </c>
      <c r="F122" s="156"/>
      <c r="G122" s="156">
        <v>333929.6</v>
      </c>
      <c r="I122" s="158"/>
    </row>
    <row r="123" spans="1:9" ht="18">
      <c r="A123" s="79" t="s">
        <v>99</v>
      </c>
      <c r="B123" s="156">
        <v>54149.25</v>
      </c>
      <c r="C123" s="156">
        <v>52746</v>
      </c>
      <c r="D123" s="156">
        <v>116000</v>
      </c>
      <c r="E123" s="156">
        <v>67000</v>
      </c>
      <c r="F123" s="156"/>
      <c r="G123" s="156">
        <v>333929.6</v>
      </c>
      <c r="I123" s="158"/>
    </row>
    <row r="124" spans="1:9" ht="18">
      <c r="A124" s="79" t="s">
        <v>100</v>
      </c>
      <c r="B124" s="156">
        <v>62948.100000000006</v>
      </c>
      <c r="C124" s="156">
        <v>56843</v>
      </c>
      <c r="D124" s="156">
        <v>124000</v>
      </c>
      <c r="E124" s="156">
        <v>78000</v>
      </c>
      <c r="F124" s="156"/>
      <c r="G124" s="156">
        <v>333929.6</v>
      </c>
      <c r="I124" s="158"/>
    </row>
    <row r="125" spans="1:9" ht="18">
      <c r="A125" s="79" t="s">
        <v>105</v>
      </c>
      <c r="B125" s="156">
        <v>61435.8</v>
      </c>
      <c r="C125" s="156">
        <v>60413</v>
      </c>
      <c r="D125" s="156">
        <v>125000</v>
      </c>
      <c r="E125" s="156">
        <v>83000</v>
      </c>
      <c r="F125" s="156"/>
      <c r="G125" s="156">
        <v>333929.6</v>
      </c>
      <c r="I125" s="158"/>
    </row>
    <row r="126" spans="1:9" ht="18">
      <c r="A126" s="79" t="s">
        <v>106</v>
      </c>
      <c r="B126" s="156">
        <v>51032.399999999994</v>
      </c>
      <c r="C126" s="156">
        <v>54888</v>
      </c>
      <c r="D126" s="156">
        <v>122000</v>
      </c>
      <c r="E126" s="156">
        <v>78500</v>
      </c>
      <c r="F126" s="156"/>
      <c r="G126" s="156">
        <v>333929.6</v>
      </c>
      <c r="I126" s="158"/>
    </row>
    <row r="127" spans="1:9" ht="18">
      <c r="A127" s="79" t="s">
        <v>108</v>
      </c>
      <c r="B127" s="156">
        <v>43214</v>
      </c>
      <c r="C127" s="156">
        <v>51625</v>
      </c>
      <c r="D127" s="156">
        <v>114000</v>
      </c>
      <c r="E127" s="156">
        <v>64000</v>
      </c>
      <c r="F127" s="156"/>
      <c r="G127" s="156">
        <v>333929.6</v>
      </c>
      <c r="I127" s="158"/>
    </row>
    <row r="128" spans="1:9" ht="18">
      <c r="A128" s="79" t="s">
        <v>109</v>
      </c>
      <c r="B128" s="156">
        <v>42966</v>
      </c>
      <c r="C128" s="156">
        <v>47493</v>
      </c>
      <c r="D128" s="156">
        <v>112000</v>
      </c>
      <c r="E128" s="156">
        <v>59000</v>
      </c>
      <c r="F128" s="156"/>
      <c r="G128" s="156">
        <v>333929.6</v>
      </c>
      <c r="I128" s="158"/>
    </row>
    <row r="129" spans="1:9" ht="18">
      <c r="A129" s="79" t="s">
        <v>110</v>
      </c>
      <c r="B129" s="156">
        <v>39906</v>
      </c>
      <c r="C129" s="156">
        <v>46450</v>
      </c>
      <c r="D129" s="156">
        <v>114000</v>
      </c>
      <c r="E129" s="156">
        <v>61000</v>
      </c>
      <c r="F129" s="156"/>
      <c r="G129" s="156">
        <v>333929.6</v>
      </c>
      <c r="I129" s="158"/>
    </row>
    <row r="130" spans="1:9" ht="18">
      <c r="A130" s="79" t="s">
        <v>111</v>
      </c>
      <c r="B130" s="156">
        <v>48743</v>
      </c>
      <c r="C130" s="156">
        <v>46811</v>
      </c>
      <c r="D130" s="156">
        <v>114000</v>
      </c>
      <c r="E130" s="156">
        <v>61000</v>
      </c>
      <c r="F130" s="156"/>
      <c r="G130" s="156">
        <v>333929.6</v>
      </c>
      <c r="I130" s="158"/>
    </row>
    <row r="131" spans="1:9" ht="18">
      <c r="A131" s="79" t="s">
        <v>123</v>
      </c>
      <c r="B131" s="156">
        <v>53645</v>
      </c>
      <c r="C131" s="156">
        <v>51825</v>
      </c>
      <c r="D131" s="156">
        <v>118800</v>
      </c>
      <c r="E131" s="156">
        <v>65800</v>
      </c>
      <c r="F131" s="156"/>
      <c r="G131" s="156">
        <v>333929.6</v>
      </c>
      <c r="I131" s="158"/>
    </row>
    <row r="132" spans="1:9" ht="18">
      <c r="A132" s="79" t="s">
        <v>124</v>
      </c>
      <c r="B132" s="156">
        <v>64911</v>
      </c>
      <c r="C132" s="156">
        <v>60459</v>
      </c>
      <c r="D132" s="156">
        <v>129000</v>
      </c>
      <c r="E132" s="156">
        <v>74000</v>
      </c>
      <c r="F132" s="156"/>
      <c r="G132" s="156">
        <v>333929.6</v>
      </c>
      <c r="I132" s="158"/>
    </row>
    <row r="133" spans="1:9" ht="18">
      <c r="A133" s="79" t="s">
        <v>125</v>
      </c>
      <c r="B133" s="156">
        <v>65564</v>
      </c>
      <c r="C133" s="156">
        <v>66626</v>
      </c>
      <c r="D133" s="156">
        <v>135000</v>
      </c>
      <c r="E133" s="156">
        <v>80000</v>
      </c>
      <c r="F133" s="156"/>
      <c r="G133" s="156">
        <v>333929.6</v>
      </c>
      <c r="I133" s="158"/>
    </row>
    <row r="134" spans="1:9" ht="18">
      <c r="A134" s="79" t="s">
        <v>127</v>
      </c>
      <c r="B134" s="156">
        <v>65204</v>
      </c>
      <c r="C134" s="156">
        <v>68926</v>
      </c>
      <c r="D134" s="156">
        <v>135800</v>
      </c>
      <c r="E134" s="156">
        <v>80000</v>
      </c>
      <c r="F134" s="156"/>
      <c r="G134" s="156">
        <v>333929.6</v>
      </c>
      <c r="I134" s="158"/>
    </row>
    <row r="135" spans="1:9" ht="18">
      <c r="A135" s="79" t="s">
        <v>128</v>
      </c>
      <c r="B135" s="156">
        <v>65227</v>
      </c>
      <c r="C135" s="156">
        <v>68610</v>
      </c>
      <c r="D135" s="156">
        <v>137000</v>
      </c>
      <c r="E135" s="156">
        <v>79000</v>
      </c>
      <c r="F135" s="156"/>
      <c r="G135" s="156">
        <v>333930</v>
      </c>
      <c r="I135" s="158"/>
    </row>
    <row r="136" spans="1:9" ht="18">
      <c r="A136" s="79" t="s">
        <v>130</v>
      </c>
      <c r="B136" s="156">
        <v>56304.95</v>
      </c>
      <c r="C136" s="156">
        <v>64704</v>
      </c>
      <c r="D136" s="156">
        <v>132000</v>
      </c>
      <c r="E136" s="156">
        <v>74000</v>
      </c>
      <c r="F136" s="156"/>
      <c r="G136" s="156">
        <v>333929.6</v>
      </c>
      <c r="I136" s="158"/>
    </row>
    <row r="137" spans="1:9" ht="18">
      <c r="A137" s="79" t="s">
        <v>132</v>
      </c>
      <c r="B137" s="159">
        <v>50349</v>
      </c>
      <c r="C137" s="156">
        <v>57660</v>
      </c>
      <c r="D137" s="156">
        <v>125000</v>
      </c>
      <c r="E137" s="156">
        <v>67000</v>
      </c>
      <c r="F137" s="156"/>
      <c r="G137" s="156">
        <v>333929.6</v>
      </c>
      <c r="I137" s="158"/>
    </row>
    <row r="138" spans="1:9" ht="18">
      <c r="A138" s="79" t="s">
        <v>134</v>
      </c>
      <c r="B138" s="156">
        <v>50198</v>
      </c>
      <c r="C138" s="156">
        <v>54907</v>
      </c>
      <c r="D138" s="156">
        <v>121000</v>
      </c>
      <c r="E138" s="156">
        <v>64000</v>
      </c>
      <c r="F138" s="156"/>
      <c r="G138" s="156">
        <v>333929.6</v>
      </c>
      <c r="I138" s="158"/>
    </row>
    <row r="139" spans="1:9" ht="18">
      <c r="A139" s="79" t="s">
        <v>136</v>
      </c>
      <c r="B139" s="156">
        <v>54823</v>
      </c>
      <c r="C139" s="156">
        <v>57804</v>
      </c>
      <c r="D139" s="156">
        <v>123000</v>
      </c>
      <c r="E139" s="156">
        <v>67000</v>
      </c>
      <c r="F139" s="156"/>
      <c r="G139" s="156">
        <v>333929.6</v>
      </c>
      <c r="I139" s="158"/>
    </row>
    <row r="140" spans="1:9" ht="18">
      <c r="A140" s="79" t="s">
        <v>138</v>
      </c>
      <c r="B140" s="156">
        <v>61494</v>
      </c>
      <c r="C140" s="156">
        <v>62215</v>
      </c>
      <c r="D140" s="156">
        <v>127800</v>
      </c>
      <c r="E140" s="156">
        <v>71800</v>
      </c>
      <c r="F140" s="156"/>
      <c r="G140" s="156">
        <v>333929.6</v>
      </c>
      <c r="I140" s="158"/>
    </row>
    <row r="141" spans="1:9" ht="18">
      <c r="A141" s="79" t="s">
        <v>141</v>
      </c>
      <c r="B141" s="156">
        <v>62297</v>
      </c>
      <c r="C141" s="156">
        <v>65697</v>
      </c>
      <c r="D141" s="156">
        <v>131000</v>
      </c>
      <c r="E141" s="156">
        <v>77000</v>
      </c>
      <c r="F141" s="156"/>
      <c r="G141" s="156">
        <v>333929.6</v>
      </c>
      <c r="I141" s="158"/>
    </row>
    <row r="142" spans="1:9" ht="18">
      <c r="A142" s="79" t="s">
        <v>142</v>
      </c>
      <c r="B142" s="156">
        <v>65406</v>
      </c>
      <c r="C142" s="156">
        <v>67420</v>
      </c>
      <c r="D142" s="156">
        <v>134000</v>
      </c>
      <c r="E142" s="156">
        <v>80000</v>
      </c>
      <c r="F142" s="156"/>
      <c r="G142" s="156">
        <v>333929.6</v>
      </c>
      <c r="I142" s="158"/>
    </row>
    <row r="143" spans="1:9" ht="18">
      <c r="A143" s="79" t="s">
        <v>144</v>
      </c>
      <c r="B143" s="156">
        <v>68623</v>
      </c>
      <c r="C143" s="156">
        <v>69701</v>
      </c>
      <c r="D143" s="156">
        <v>135600</v>
      </c>
      <c r="E143" s="156">
        <v>82600</v>
      </c>
      <c r="F143" s="156"/>
      <c r="G143" s="156">
        <v>333929.6</v>
      </c>
      <c r="I143" s="158"/>
    </row>
    <row r="144" spans="1:9" ht="18">
      <c r="A144" s="79" t="s">
        <v>146</v>
      </c>
      <c r="B144" s="156">
        <v>73950</v>
      </c>
      <c r="C144" s="156">
        <v>74694</v>
      </c>
      <c r="D144" s="156">
        <v>141000</v>
      </c>
      <c r="E144" s="156">
        <v>87000</v>
      </c>
      <c r="F144" s="156"/>
      <c r="G144" s="156">
        <v>333929.6</v>
      </c>
      <c r="I144" s="158"/>
    </row>
    <row r="145" spans="1:9" ht="18">
      <c r="A145" s="79" t="s">
        <v>147</v>
      </c>
      <c r="B145" s="156">
        <v>60173</v>
      </c>
      <c r="C145" s="156">
        <v>71521</v>
      </c>
      <c r="D145" s="156">
        <v>138000</v>
      </c>
      <c r="E145" s="156">
        <v>82000</v>
      </c>
      <c r="F145" s="156"/>
      <c r="G145" s="156">
        <v>333929.6</v>
      </c>
      <c r="I145" s="158"/>
    </row>
    <row r="146" spans="1:9" ht="18">
      <c r="A146" s="79" t="s">
        <v>148</v>
      </c>
      <c r="B146" s="156">
        <v>48650</v>
      </c>
      <c r="C146" s="156">
        <v>60788</v>
      </c>
      <c r="D146" s="156">
        <v>128400</v>
      </c>
      <c r="E146" s="156">
        <v>70800</v>
      </c>
      <c r="F146" s="156"/>
      <c r="G146" s="156">
        <v>333929.6</v>
      </c>
      <c r="I146" s="158"/>
    </row>
    <row r="147" spans="1:9" ht="18">
      <c r="A147" s="79" t="s">
        <v>152</v>
      </c>
      <c r="B147" s="156">
        <v>46474</v>
      </c>
      <c r="C147" s="156">
        <v>53178</v>
      </c>
      <c r="D147" s="156">
        <v>120800</v>
      </c>
      <c r="E147" s="156">
        <v>62800</v>
      </c>
      <c r="F147" s="156"/>
      <c r="G147" s="156">
        <v>333929.6</v>
      </c>
      <c r="I147" s="158"/>
    </row>
    <row r="148" spans="1:9" ht="18">
      <c r="A148" s="79" t="s">
        <v>153</v>
      </c>
      <c r="B148" s="156">
        <v>49886</v>
      </c>
      <c r="C148" s="156">
        <v>51093</v>
      </c>
      <c r="D148" s="156">
        <v>117500</v>
      </c>
      <c r="E148" s="156">
        <v>61800</v>
      </c>
      <c r="F148" s="156"/>
      <c r="G148" s="156">
        <v>333929.6</v>
      </c>
      <c r="I148" s="158"/>
    </row>
    <row r="149" spans="1:9" ht="18">
      <c r="A149" s="79" t="s">
        <v>154</v>
      </c>
      <c r="B149" s="156">
        <v>56141</v>
      </c>
      <c r="C149" s="159">
        <v>54606</v>
      </c>
      <c r="D149" s="156">
        <v>119400</v>
      </c>
      <c r="E149" s="156">
        <v>66800</v>
      </c>
      <c r="F149" s="156"/>
      <c r="G149" s="156">
        <v>333929.6</v>
      </c>
      <c r="I149" s="158"/>
    </row>
    <row r="150" spans="1:9" ht="18">
      <c r="A150" s="79" t="s">
        <v>156</v>
      </c>
      <c r="B150" s="156">
        <v>58343</v>
      </c>
      <c r="C150" s="159">
        <v>57649</v>
      </c>
      <c r="D150" s="156">
        <v>124000</v>
      </c>
      <c r="E150" s="156">
        <v>72000</v>
      </c>
      <c r="F150" s="156"/>
      <c r="G150" s="156">
        <v>325880</v>
      </c>
      <c r="I150" s="158"/>
    </row>
    <row r="151" spans="1:9" ht="18">
      <c r="A151" s="79" t="s">
        <v>158</v>
      </c>
      <c r="B151" s="156">
        <v>58558</v>
      </c>
      <c r="C151" s="159">
        <v>58467</v>
      </c>
      <c r="D151" s="156">
        <v>126000</v>
      </c>
      <c r="E151" s="156">
        <v>74000</v>
      </c>
      <c r="F151" s="156"/>
      <c r="G151" s="156">
        <v>325880</v>
      </c>
      <c r="I151" s="158"/>
    </row>
    <row r="152" spans="1:9" ht="18">
      <c r="A152" s="79" t="s">
        <v>160</v>
      </c>
      <c r="B152" s="156">
        <v>46082</v>
      </c>
      <c r="C152" s="159">
        <v>53002</v>
      </c>
      <c r="D152" s="156">
        <v>122000</v>
      </c>
      <c r="E152" s="156">
        <v>67600</v>
      </c>
      <c r="F152" s="156"/>
      <c r="G152" s="156">
        <v>325880</v>
      </c>
      <c r="I152" s="158"/>
    </row>
    <row r="153" spans="1:9" ht="18">
      <c r="A153" s="79" t="s">
        <v>161</v>
      </c>
      <c r="B153" s="156">
        <v>39416</v>
      </c>
      <c r="C153" s="159">
        <v>49283</v>
      </c>
      <c r="D153" s="156">
        <v>112000</v>
      </c>
      <c r="E153" s="156">
        <v>56000</v>
      </c>
      <c r="F153" s="156"/>
      <c r="G153" s="156">
        <v>325880</v>
      </c>
      <c r="I153" s="158"/>
    </row>
    <row r="154" spans="1:9" ht="18">
      <c r="A154" s="79" t="s">
        <v>162</v>
      </c>
      <c r="B154" s="156">
        <v>39117</v>
      </c>
      <c r="C154" s="159">
        <v>42451</v>
      </c>
      <c r="D154" s="156">
        <v>110000</v>
      </c>
      <c r="E154" s="156">
        <v>53000</v>
      </c>
      <c r="F154" s="156"/>
      <c r="G154" s="156">
        <v>325880</v>
      </c>
      <c r="I154" s="158"/>
    </row>
    <row r="155" spans="1:9" ht="18">
      <c r="A155" s="79" t="s">
        <v>163</v>
      </c>
      <c r="B155" s="156">
        <v>37857</v>
      </c>
      <c r="C155" s="159">
        <v>41867</v>
      </c>
      <c r="D155" s="156">
        <v>108000</v>
      </c>
      <c r="E155" s="156">
        <v>52000</v>
      </c>
      <c r="F155" s="156"/>
      <c r="G155" s="156">
        <v>325880</v>
      </c>
      <c r="I155" s="158"/>
    </row>
    <row r="156" spans="1:9" ht="18">
      <c r="A156" s="79" t="s">
        <v>164</v>
      </c>
      <c r="B156" s="156">
        <v>46085</v>
      </c>
      <c r="C156" s="159">
        <v>44779</v>
      </c>
      <c r="D156" s="156">
        <v>111000</v>
      </c>
      <c r="E156" s="156">
        <v>57000</v>
      </c>
      <c r="F156" s="156"/>
      <c r="G156" s="156">
        <v>325880</v>
      </c>
      <c r="I156" s="158"/>
    </row>
    <row r="157" spans="1:9" ht="18">
      <c r="A157" s="79" t="s">
        <v>165</v>
      </c>
      <c r="B157" s="156">
        <v>47591</v>
      </c>
      <c r="C157" s="159">
        <v>47046</v>
      </c>
      <c r="D157" s="156">
        <v>115000</v>
      </c>
      <c r="E157" s="156">
        <v>61800</v>
      </c>
      <c r="F157" s="156"/>
      <c r="G157" s="156">
        <v>327905</v>
      </c>
      <c r="I157" s="158"/>
    </row>
    <row r="158" spans="1:9" ht="18">
      <c r="A158" s="79" t="s">
        <v>166</v>
      </c>
      <c r="B158" s="159">
        <v>48751</v>
      </c>
      <c r="C158" s="159">
        <v>51861</v>
      </c>
      <c r="D158" s="159">
        <v>118000</v>
      </c>
      <c r="E158" s="159">
        <v>64000</v>
      </c>
      <c r="F158" s="156"/>
      <c r="G158" s="156">
        <v>327905</v>
      </c>
      <c r="I158" s="158"/>
    </row>
    <row r="159" spans="1:9" ht="18">
      <c r="A159" s="79" t="s">
        <v>167</v>
      </c>
      <c r="B159" s="159">
        <v>63126</v>
      </c>
      <c r="C159" s="159">
        <v>55332</v>
      </c>
      <c r="D159" s="159">
        <v>123000</v>
      </c>
      <c r="E159" s="159">
        <v>72000</v>
      </c>
      <c r="F159" s="156"/>
      <c r="G159" s="156">
        <v>327905</v>
      </c>
      <c r="I159" s="158"/>
    </row>
    <row r="160" spans="1:9" ht="18">
      <c r="A160" s="79" t="s">
        <v>168</v>
      </c>
      <c r="B160" s="159">
        <v>57488</v>
      </c>
      <c r="C160" s="159">
        <v>54553</v>
      </c>
      <c r="D160" s="159">
        <v>124600</v>
      </c>
      <c r="E160" s="159">
        <v>76000</v>
      </c>
      <c r="F160" s="156"/>
      <c r="G160" s="156">
        <v>327905</v>
      </c>
      <c r="I160" s="158"/>
    </row>
    <row r="161" spans="1:9" ht="18">
      <c r="A161" s="79" t="s">
        <v>169</v>
      </c>
      <c r="B161" s="159">
        <v>49140</v>
      </c>
      <c r="C161" s="159">
        <v>45543</v>
      </c>
      <c r="D161" s="159">
        <v>119000</v>
      </c>
      <c r="E161" s="159">
        <v>71000</v>
      </c>
      <c r="F161" s="156"/>
      <c r="G161" s="156">
        <v>327905</v>
      </c>
      <c r="I161" s="158"/>
    </row>
    <row r="162" spans="1:9" ht="18">
      <c r="A162" s="79" t="s">
        <v>170</v>
      </c>
      <c r="B162" s="159">
        <v>25519</v>
      </c>
      <c r="C162" s="159">
        <v>38499</v>
      </c>
      <c r="D162" s="159">
        <v>104000</v>
      </c>
      <c r="E162" s="159">
        <v>52000</v>
      </c>
      <c r="F162" s="156"/>
      <c r="G162" s="156">
        <v>327905</v>
      </c>
      <c r="I162" s="158"/>
    </row>
    <row r="163" spans="1:9" ht="18">
      <c r="A163" s="79" t="s">
        <v>171</v>
      </c>
      <c r="B163" s="159">
        <v>36404</v>
      </c>
      <c r="C163" s="159">
        <v>35747</v>
      </c>
      <c r="D163" s="159">
        <v>100800</v>
      </c>
      <c r="E163" s="159">
        <v>45600</v>
      </c>
      <c r="F163" s="156"/>
      <c r="G163" s="156">
        <v>327905</v>
      </c>
      <c r="I163" s="158"/>
    </row>
    <row r="164" spans="1:9" ht="18">
      <c r="A164" s="79" t="s">
        <v>175</v>
      </c>
      <c r="B164" s="159">
        <v>36638</v>
      </c>
      <c r="C164" s="159">
        <v>35975</v>
      </c>
      <c r="D164" s="159">
        <v>106000</v>
      </c>
      <c r="E164" s="159">
        <v>49000</v>
      </c>
      <c r="F164" s="156"/>
      <c r="G164" s="156">
        <v>327905</v>
      </c>
      <c r="I164" s="158"/>
    </row>
    <row r="165" spans="1:9" ht="18">
      <c r="A165" s="79" t="s">
        <v>176</v>
      </c>
      <c r="B165" s="159">
        <v>37527</v>
      </c>
      <c r="C165" s="159">
        <v>38589</v>
      </c>
      <c r="D165" s="159">
        <v>108000</v>
      </c>
      <c r="E165" s="159">
        <v>49000</v>
      </c>
      <c r="F165" s="156"/>
      <c r="G165" s="156">
        <v>327905</v>
      </c>
      <c r="I165" s="158"/>
    </row>
    <row r="166" spans="1:9" ht="18">
      <c r="A166" s="79" t="s">
        <v>177</v>
      </c>
      <c r="B166" s="156">
        <v>37669</v>
      </c>
      <c r="C166" s="159">
        <v>39846</v>
      </c>
      <c r="D166" s="156">
        <v>108000</v>
      </c>
      <c r="E166" s="156">
        <v>49800</v>
      </c>
      <c r="F166" s="156"/>
      <c r="G166" s="156">
        <v>327905</v>
      </c>
      <c r="I166" s="158"/>
    </row>
    <row r="167" spans="1:9" ht="18">
      <c r="A167" s="79" t="s">
        <v>178</v>
      </c>
      <c r="B167" s="156">
        <v>39830</v>
      </c>
      <c r="C167" s="159">
        <v>42700</v>
      </c>
      <c r="D167" s="156">
        <v>110000</v>
      </c>
      <c r="E167" s="156">
        <v>51000</v>
      </c>
      <c r="F167" s="156"/>
      <c r="G167" s="156">
        <v>327905</v>
      </c>
      <c r="I167" s="158"/>
    </row>
    <row r="168" spans="1:9" ht="18">
      <c r="A168" s="338" t="s">
        <v>179</v>
      </c>
      <c r="B168" s="339">
        <v>45536</v>
      </c>
      <c r="C168" s="340">
        <v>42700</v>
      </c>
      <c r="D168" s="339">
        <v>109000</v>
      </c>
      <c r="E168" s="339">
        <v>52000</v>
      </c>
      <c r="F168" s="339"/>
      <c r="G168" s="339">
        <v>327905</v>
      </c>
      <c r="I168" s="158"/>
    </row>
    <row r="169" spans="1:9" ht="18">
      <c r="A169" s="79" t="s">
        <v>181</v>
      </c>
      <c r="B169" s="156">
        <v>45536</v>
      </c>
      <c r="C169" s="159">
        <v>45477</v>
      </c>
      <c r="D169" s="156">
        <v>112000</v>
      </c>
      <c r="E169" s="156">
        <v>57000</v>
      </c>
      <c r="F169" s="156"/>
      <c r="G169" s="156">
        <v>327905</v>
      </c>
      <c r="I169" s="158"/>
    </row>
    <row r="170" spans="1:9" ht="18">
      <c r="A170" s="79" t="s">
        <v>182</v>
      </c>
      <c r="B170" s="156">
        <v>47379</v>
      </c>
      <c r="C170" s="159">
        <v>48311</v>
      </c>
      <c r="D170" s="156">
        <v>115000</v>
      </c>
      <c r="E170" s="156">
        <v>61000</v>
      </c>
      <c r="F170" s="156"/>
      <c r="G170" s="156">
        <v>327905</v>
      </c>
      <c r="I170" s="158"/>
    </row>
    <row r="171" spans="1:9" ht="18">
      <c r="A171" s="79" t="s">
        <v>183</v>
      </c>
      <c r="B171" s="156">
        <v>55917</v>
      </c>
      <c r="C171" s="159">
        <v>56424</v>
      </c>
      <c r="D171" s="156">
        <v>122000</v>
      </c>
      <c r="E171" s="156">
        <v>66000</v>
      </c>
      <c r="F171" s="156"/>
      <c r="G171" s="156">
        <v>327905</v>
      </c>
      <c r="I171" s="158"/>
    </row>
    <row r="172" spans="1:9" ht="18">
      <c r="A172" s="154"/>
      <c r="B172" s="160" t="s">
        <v>107</v>
      </c>
      <c r="C172" s="76" t="s">
        <v>3</v>
      </c>
      <c r="D172" s="77" t="s">
        <v>121</v>
      </c>
      <c r="E172" s="77" t="s">
        <v>122</v>
      </c>
      <c r="F172" s="76"/>
      <c r="G172" s="76" t="s">
        <v>114</v>
      </c>
      <c r="I172" s="158"/>
    </row>
    <row r="173" spans="1:9" ht="18">
      <c r="A173" s="154"/>
      <c r="B173" s="161"/>
      <c r="C173" s="162"/>
      <c r="D173" s="163"/>
      <c r="E173" s="163"/>
      <c r="F173" s="161"/>
      <c r="G173" s="163"/>
      <c r="I173" s="158"/>
    </row>
    <row r="174" spans="1:9" ht="18">
      <c r="A174" s="78" t="s">
        <v>115</v>
      </c>
      <c r="B174" s="337">
        <f>(D36+E36)/2</f>
        <v>47379.149999999994</v>
      </c>
      <c r="C174" s="165">
        <f>G36</f>
        <v>48311</v>
      </c>
      <c r="D174" s="165">
        <f>O36</f>
        <v>115000</v>
      </c>
      <c r="E174" s="165">
        <f>P36</f>
        <v>61000</v>
      </c>
      <c r="F174" s="164"/>
      <c r="G174" s="165">
        <f>T36</f>
        <v>327904.60000000003</v>
      </c>
      <c r="I174" s="158"/>
    </row>
    <row r="175" spans="1:9" ht="18">
      <c r="A175" s="78" t="s">
        <v>116</v>
      </c>
      <c r="B175" s="337">
        <f>(D37+E37)/2</f>
        <v>55917</v>
      </c>
      <c r="C175" s="336">
        <f>G37</f>
        <v>56424</v>
      </c>
      <c r="D175" s="165">
        <f>O37</f>
        <v>122000</v>
      </c>
      <c r="E175" s="165">
        <f>P37</f>
        <v>66000</v>
      </c>
      <c r="F175" s="164"/>
      <c r="G175" s="165">
        <f>T37</f>
        <v>327904.60000000003</v>
      </c>
      <c r="I175" s="158"/>
    </row>
    <row r="176" ht="17.25">
      <c r="I176" s="158"/>
    </row>
    <row r="177" ht="17.25">
      <c r="I177" s="158"/>
    </row>
    <row r="178" ht="17.25">
      <c r="I178" s="158"/>
    </row>
  </sheetData>
  <sheetProtection/>
  <mergeCells count="21">
    <mergeCell ref="A50:H50"/>
    <mergeCell ref="M4:R4"/>
    <mergeCell ref="Q6:R6"/>
    <mergeCell ref="B6:C6"/>
    <mergeCell ref="D6:E6"/>
    <mergeCell ref="B4:E4"/>
    <mergeCell ref="H6:L6"/>
    <mergeCell ref="S40:U43"/>
    <mergeCell ref="O6:P6"/>
    <mergeCell ref="S5:U5"/>
    <mergeCell ref="M6:N6"/>
    <mergeCell ref="M3:R3"/>
    <mergeCell ref="S3:U3"/>
    <mergeCell ref="A1:V1"/>
    <mergeCell ref="A3:A5"/>
    <mergeCell ref="F5:G5"/>
    <mergeCell ref="B3:E3"/>
    <mergeCell ref="F3:L3"/>
    <mergeCell ref="V3:V5"/>
    <mergeCell ref="S4:U4"/>
    <mergeCell ref="F4:L4"/>
  </mergeCells>
  <printOptions horizontalCentered="1"/>
  <pageMargins left="0.7874015748031497" right="0.3937007874015748" top="0.7874015748031497" bottom="0.5905511811023623" header="0" footer="0.5905511811023623"/>
  <pageSetup errors="blank" fitToHeight="1" fitToWidth="1" horizontalDpi="300" verticalDpi="300" orientation="landscape" paperSize="9" scale="49" r:id="rId1"/>
  <headerFooter alignWithMargins="0">
    <oddFooter>&amp;C&amp;"ＭＳ ゴシック,標準"&amp;20-2-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r-matsuura</cp:lastModifiedBy>
  <cp:lastPrinted>2021-03-02T01:18:02Z</cp:lastPrinted>
  <dcterms:created xsi:type="dcterms:W3CDTF">1998-08-05T06:23:57Z</dcterms:created>
  <dcterms:modified xsi:type="dcterms:W3CDTF">2021-03-02T01:58:42Z</dcterms:modified>
  <cp:category/>
  <cp:version/>
  <cp:contentType/>
  <cp:contentStatus/>
</cp:coreProperties>
</file>