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15" activeTab="0"/>
  </bookViews>
  <sheets>
    <sheet name="価格フロー" sheetId="1" r:id="rId1"/>
  </sheets>
  <definedNames>
    <definedName name="__123Graph_A" hidden="1">'価格フロー'!#REF!</definedName>
    <definedName name="__123Graph_B" hidden="1">'価格フロー'!#REF!</definedName>
    <definedName name="__123Graph_C" hidden="1">'価格フロー'!#REF!</definedName>
    <definedName name="__123Graph_D" hidden="1">'価格フロー'!#REF!</definedName>
    <definedName name="__123Graph_E" hidden="1">'価格フロー'!#REF!</definedName>
    <definedName name="__123Graph_F" hidden="1">'価格フロー'!#REF!</definedName>
    <definedName name="__123Graph_X" hidden="1">'価格フロー'!#REF!</definedName>
    <definedName name="_Regression_Int" localSheetId="0" hidden="1">1</definedName>
    <definedName name="_xlnm.Print_Area" localSheetId="0">'価格フロー'!$A$1:$V$49</definedName>
    <definedName name="Print_Area_MI" localSheetId="0">'価格フロー'!$A$1:$V$45</definedName>
    <definedName name="更改">'価格フロー'!#REF!</definedName>
  </definedNames>
  <calcPr fullCalcOnLoad="1"/>
</workbook>
</file>

<file path=xl/sharedStrings.xml><?xml version="1.0" encoding="utf-8"?>
<sst xmlns="http://schemas.openxmlformats.org/spreadsheetml/2006/main" count="86" uniqueCount="56">
  <si>
    <t>一般用</t>
  </si>
  <si>
    <t>原料用</t>
  </si>
  <si>
    <t>単位</t>
  </si>
  <si>
    <t>$/t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</si>
  <si>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</si>
  <si>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</si>
  <si>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</si>
  <si>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</si>
  <si>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</si>
  <si>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</si>
  <si>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小売業者→→→最終消費者</t>
  </si>
  <si>
    <r>
      <t>円</t>
    </r>
    <r>
      <rPr>
        <sz val="12"/>
        <color indexed="12"/>
        <rFont val="Arial"/>
        <family val="2"/>
      </rPr>
      <t>/t</t>
    </r>
  </si>
  <si>
    <r>
      <t>円</t>
    </r>
    <r>
      <rPr>
        <sz val="12"/>
        <color indexed="12"/>
        <rFont val="Arial"/>
        <family val="2"/>
      </rPr>
      <t>/Kg</t>
    </r>
  </si>
  <si>
    <r>
      <t>円</t>
    </r>
    <r>
      <rPr>
        <sz val="12"/>
        <color indexed="12"/>
        <rFont val="Arial"/>
        <family val="2"/>
      </rPr>
      <t>/10m</t>
    </r>
    <r>
      <rPr>
        <vertAlign val="superscript"/>
        <sz val="12"/>
        <color indexed="12"/>
        <rFont val="Arial"/>
        <family val="2"/>
      </rPr>
      <t>3</t>
    </r>
  </si>
  <si>
    <r>
      <t>円</t>
    </r>
    <r>
      <rPr>
        <sz val="12"/>
        <color indexed="12"/>
        <rFont val="Arial"/>
        <family val="2"/>
      </rPr>
      <t>/$</t>
    </r>
  </si>
  <si>
    <t>出所）</t>
  </si>
  <si>
    <t>プロパン</t>
  </si>
  <si>
    <t>プロパン</t>
  </si>
  <si>
    <t>ブタン</t>
  </si>
  <si>
    <t>ブタン</t>
  </si>
  <si>
    <t>プロパン又はブタン</t>
  </si>
  <si>
    <t>総合計</t>
  </si>
  <si>
    <t>卸売価格：日本経済新聞社「週間商品市況｣</t>
  </si>
  <si>
    <t>為替レート：石油連盟</t>
  </si>
  <si>
    <t>家庭用 （東京）</t>
  </si>
  <si>
    <r>
      <rPr>
        <b/>
        <sz val="24"/>
        <rFont val="HGSｺﾞｼｯｸE"/>
        <family val="3"/>
      </rPr>
      <t>流通段階における</t>
    </r>
    <r>
      <rPr>
        <b/>
        <sz val="24"/>
        <rFont val="Arial"/>
        <family val="2"/>
      </rPr>
      <t>LP</t>
    </r>
    <r>
      <rPr>
        <b/>
        <sz val="24"/>
        <rFont val="HGSｺﾞｼｯｸE"/>
        <family val="3"/>
      </rPr>
      <t>ガス価格の推移</t>
    </r>
  </si>
  <si>
    <t>2月</t>
  </si>
  <si>
    <t>FOB価格</t>
  </si>
  <si>
    <t>CIF価格</t>
  </si>
  <si>
    <r>
      <t>CIF価格：財務省「貿易統計」</t>
    </r>
  </si>
  <si>
    <t>FOB価格：サウジアラビアCP（Contract Price）</t>
  </si>
  <si>
    <t>小売価格(家庭用)：総務省統計局「小売物価統計」(税込)</t>
  </si>
  <si>
    <r>
      <t>2009</t>
    </r>
    <r>
      <rPr>
        <sz val="14"/>
        <color indexed="12"/>
        <rFont val="ＭＳ ゴシック"/>
        <family val="3"/>
      </rPr>
      <t>年</t>
    </r>
  </si>
  <si>
    <r>
      <t>2010</t>
    </r>
    <r>
      <rPr>
        <sz val="14"/>
        <color indexed="12"/>
        <rFont val="ＭＳ ゴシック"/>
        <family val="3"/>
      </rPr>
      <t>年</t>
    </r>
  </si>
  <si>
    <r>
      <t>2011</t>
    </r>
    <r>
      <rPr>
        <sz val="14"/>
        <color indexed="12"/>
        <rFont val="ＭＳ ゴシック"/>
        <family val="3"/>
      </rPr>
      <t>年</t>
    </r>
  </si>
  <si>
    <r>
      <t>2012</t>
    </r>
    <r>
      <rPr>
        <sz val="14"/>
        <color indexed="12"/>
        <rFont val="ＭＳ ゴシック"/>
        <family val="3"/>
      </rPr>
      <t>年</t>
    </r>
  </si>
  <si>
    <r>
      <t>2013</t>
    </r>
    <r>
      <rPr>
        <sz val="14"/>
        <color indexed="12"/>
        <rFont val="ＭＳ ゴシック"/>
        <family val="3"/>
      </rPr>
      <t>年</t>
    </r>
  </si>
  <si>
    <r>
      <t>2009</t>
    </r>
    <r>
      <rPr>
        <sz val="14"/>
        <color indexed="12"/>
        <rFont val="ＭＳ Ｐゴシック"/>
        <family val="3"/>
      </rPr>
      <t>年度</t>
    </r>
  </si>
  <si>
    <r>
      <t>2010</t>
    </r>
    <r>
      <rPr>
        <sz val="14"/>
        <color indexed="12"/>
        <rFont val="ＭＳ Ｐゴシック"/>
        <family val="3"/>
      </rPr>
      <t>年度</t>
    </r>
  </si>
  <si>
    <r>
      <t>2011</t>
    </r>
    <r>
      <rPr>
        <sz val="14"/>
        <color indexed="12"/>
        <rFont val="ＭＳ Ｐゴシック"/>
        <family val="3"/>
      </rPr>
      <t>年度</t>
    </r>
  </si>
  <si>
    <r>
      <t>2012</t>
    </r>
    <r>
      <rPr>
        <sz val="14"/>
        <color indexed="12"/>
        <rFont val="ＭＳ Ｐゴシック"/>
        <family val="3"/>
      </rPr>
      <t>年度</t>
    </r>
  </si>
  <si>
    <r>
      <t>2013</t>
    </r>
    <r>
      <rPr>
        <sz val="14"/>
        <color indexed="12"/>
        <rFont val="ＭＳ Ｐゴシック"/>
        <family val="3"/>
      </rPr>
      <t>年度</t>
    </r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</si>
  <si>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</si>
  <si>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</si>
  <si>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</si>
  <si>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</si>
  <si>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</si>
  <si>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</si>
  <si>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</si>
  <si>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</si>
  <si>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</si>
  <si>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</si>
  <si>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7月</t>
  </si>
  <si>
    <r>
      <t>11</t>
    </r>
    <r>
      <rPr>
        <sz val="14"/>
        <color indexed="12"/>
        <rFont val="ＭＳ Ｐゴシック"/>
        <family val="3"/>
      </rPr>
      <t>月</t>
    </r>
  </si>
  <si>
    <r>
      <t>12</t>
    </r>
    <r>
      <rPr>
        <sz val="14"/>
        <color indexed="12"/>
        <rFont val="ＭＳ Ｐゴシック"/>
        <family val="3"/>
      </rPr>
      <t>月</t>
    </r>
  </si>
  <si>
    <r>
      <t>3</t>
    </r>
    <r>
      <rPr>
        <sz val="14"/>
        <color indexed="12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</si>
</sst>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</numFmts>
  <fonts count="5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Arial"/>
      <family val="2"/>
    </font>
    <font>
      <sz val="14"/>
      <color indexed="12"/>
      <name val="ＭＳ ゴシック"/>
      <family val="3"/>
    </font>
    <font>
      <sz val="14"/>
      <color indexed="12"/>
      <name val="Arial"/>
      <family val="2"/>
    </font>
    <font>
      <sz val="14"/>
      <color indexed="12"/>
      <name val="ＭＳ Ｐゴシック"/>
      <family val="3"/>
    </font>
    <font>
      <b/>
      <sz val="16"/>
      <name val="Arial"/>
      <family val="2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sz val="13"/>
      <color indexed="12"/>
      <name val="ＭＳ Ｐゴシック"/>
      <family val="3"/>
    </font>
    <font>
      <sz val="12"/>
      <name val="Arial"/>
      <family val="2"/>
    </font>
    <font>
      <sz val="12"/>
      <name val="ＭＳ ゴシック"/>
      <family val="3"/>
    </font>
    <font>
      <sz val="12"/>
      <color indexed="12"/>
      <name val="ＭＳ Ｐゴシック"/>
      <family val="3"/>
    </font>
    <font>
      <b/>
      <sz val="24"/>
      <name val="HGSｺﾞｼｯｸE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24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double"/>
      <right style="medium"/>
      <top style="hair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2" fontId="2" fillId="0" borderId="0" xfId="0" applyNumberFormat="1" applyFont="1" applyBorder="1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0" fontId="9" fillId="33" borderId="15" xfId="0" applyFont="1" applyFill="1" applyBorder="1" applyAlignment="1" applyProtection="1">
      <alignment horizontal="center" vertic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20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0" fontId="8" fillId="0" borderId="21" xfId="0" applyFont="1" applyFill="1" applyBorder="1" applyAlignment="1" applyProtection="1">
      <alignment horizontal="right" vertical="center"/>
      <protection locked="0"/>
    </xf>
    <xf numFmtId="177" fontId="14" fillId="0" borderId="21" xfId="0" applyNumberFormat="1" applyFont="1" applyFill="1" applyBorder="1" applyAlignment="1" applyProtection="1">
      <alignment vertical="center"/>
      <protection locked="0"/>
    </xf>
    <xf numFmtId="177" fontId="14" fillId="0" borderId="22" xfId="0" applyNumberFormat="1" applyFont="1" applyFill="1" applyBorder="1" applyAlignment="1" applyProtection="1">
      <alignment vertical="center"/>
      <protection locked="0"/>
    </xf>
    <xf numFmtId="37" fontId="17" fillId="0" borderId="23" xfId="0" applyNumberFormat="1" applyFont="1" applyFill="1" applyBorder="1" applyAlignment="1" applyProtection="1">
      <alignment vertical="center"/>
      <protection locked="0"/>
    </xf>
    <xf numFmtId="37" fontId="17" fillId="0" borderId="24" xfId="0" applyNumberFormat="1" applyFont="1" applyFill="1" applyBorder="1" applyAlignment="1" applyProtection="1">
      <alignment vertical="center"/>
      <protection locked="0"/>
    </xf>
    <xf numFmtId="37" fontId="17" fillId="0" borderId="22" xfId="0" applyNumberFormat="1" applyFont="1" applyFill="1" applyBorder="1" applyAlignment="1" applyProtection="1">
      <alignment vertical="center"/>
      <protection locked="0"/>
    </xf>
    <xf numFmtId="37" fontId="17" fillId="0" borderId="25" xfId="0" applyNumberFormat="1" applyFont="1" applyFill="1" applyBorder="1" applyAlignment="1" applyProtection="1">
      <alignment vertical="center"/>
      <protection locked="0"/>
    </xf>
    <xf numFmtId="37" fontId="17" fillId="0" borderId="26" xfId="0" applyNumberFormat="1" applyFont="1" applyFill="1" applyBorder="1" applyAlignment="1" applyProtection="1">
      <alignment vertical="center"/>
      <protection/>
    </xf>
    <xf numFmtId="37" fontId="17" fillId="0" borderId="24" xfId="0" applyNumberFormat="1" applyFont="1" applyFill="1" applyBorder="1" applyAlignment="1" applyProtection="1">
      <alignment vertical="center"/>
      <protection/>
    </xf>
    <xf numFmtId="184" fontId="14" fillId="0" borderId="21" xfId="49" applyNumberFormat="1" applyFont="1" applyFill="1" applyBorder="1" applyAlignment="1" applyProtection="1">
      <alignment vertical="center"/>
      <protection locked="0"/>
    </xf>
    <xf numFmtId="184" fontId="14" fillId="0" borderId="22" xfId="49" applyNumberFormat="1" applyFont="1" applyFill="1" applyBorder="1" applyAlignment="1" applyProtection="1">
      <alignment vertical="center"/>
      <protection locked="0"/>
    </xf>
    <xf numFmtId="37" fontId="17" fillId="0" borderId="27" xfId="0" applyNumberFormat="1" applyFont="1" applyFill="1" applyBorder="1" applyAlignment="1" applyProtection="1">
      <alignment vertical="center"/>
      <protection locked="0"/>
    </xf>
    <xf numFmtId="177" fontId="14" fillId="0" borderId="26" xfId="0" applyNumberFormat="1" applyFont="1" applyFill="1" applyBorder="1" applyAlignment="1" applyProtection="1">
      <alignment vertical="center"/>
      <protection locked="0"/>
    </xf>
    <xf numFmtId="177" fontId="14" fillId="0" borderId="24" xfId="0" applyNumberFormat="1" applyFont="1" applyFill="1" applyBorder="1" applyAlignment="1" applyProtection="1">
      <alignment vertical="center"/>
      <protection locked="0"/>
    </xf>
    <xf numFmtId="178" fontId="14" fillId="0" borderId="21" xfId="0" applyNumberFormat="1" applyFont="1" applyFill="1" applyBorder="1" applyAlignment="1" applyProtection="1">
      <alignment vertical="center"/>
      <protection locked="0"/>
    </xf>
    <xf numFmtId="37" fontId="17" fillId="0" borderId="28" xfId="0" applyNumberFormat="1" applyFont="1" applyFill="1" applyBorder="1" applyAlignment="1" applyProtection="1">
      <alignment vertical="center"/>
      <protection locked="0"/>
    </xf>
    <xf numFmtId="38" fontId="14" fillId="0" borderId="24" xfId="49" applyFont="1" applyFill="1" applyBorder="1" applyAlignment="1" applyProtection="1">
      <alignment vertical="center"/>
      <protection locked="0"/>
    </xf>
    <xf numFmtId="2" fontId="14" fillId="0" borderId="29" xfId="0" applyNumberFormat="1" applyFont="1" applyFill="1" applyBorder="1" applyAlignment="1" applyProtection="1">
      <alignment vertical="center"/>
      <protection locked="0"/>
    </xf>
    <xf numFmtId="37" fontId="17" fillId="0" borderId="26" xfId="0" applyNumberFormat="1" applyFont="1" applyFill="1" applyBorder="1" applyAlignment="1" applyProtection="1">
      <alignment vertical="center"/>
      <protection locked="0"/>
    </xf>
    <xf numFmtId="177" fontId="14" fillId="0" borderId="25" xfId="0" applyNumberFormat="1" applyFont="1" applyFill="1" applyBorder="1" applyAlignment="1" applyProtection="1">
      <alignment vertical="center"/>
      <protection locked="0"/>
    </xf>
    <xf numFmtId="37" fontId="14" fillId="0" borderId="25" xfId="0" applyNumberFormat="1" applyFont="1" applyFill="1" applyBorder="1" applyAlignment="1" applyProtection="1">
      <alignment vertical="center"/>
      <protection locked="0"/>
    </xf>
    <xf numFmtId="37" fontId="17" fillId="0" borderId="30" xfId="0" applyNumberFormat="1" applyFont="1" applyFill="1" applyBorder="1" applyAlignment="1" applyProtection="1">
      <alignment vertical="center"/>
      <protection locked="0"/>
    </xf>
    <xf numFmtId="37" fontId="17" fillId="0" borderId="31" xfId="0" applyNumberFormat="1" applyFont="1" applyFill="1" applyBorder="1" applyAlignment="1" applyProtection="1">
      <alignment vertical="center"/>
      <protection locked="0"/>
    </xf>
    <xf numFmtId="37" fontId="17" fillId="0" borderId="32" xfId="0" applyNumberFormat="1" applyFont="1" applyFill="1" applyBorder="1" applyAlignment="1" applyProtection="1">
      <alignment vertical="center"/>
      <protection locked="0"/>
    </xf>
    <xf numFmtId="37" fontId="17" fillId="0" borderId="33" xfId="0" applyNumberFormat="1" applyFont="1" applyFill="1" applyBorder="1" applyAlignment="1" applyProtection="1">
      <alignment vertical="center"/>
      <protection locked="0"/>
    </xf>
    <xf numFmtId="37" fontId="17" fillId="0" borderId="34" xfId="0" applyNumberFormat="1" applyFont="1" applyFill="1" applyBorder="1" applyAlignment="1" applyProtection="1">
      <alignment vertical="center"/>
      <protection/>
    </xf>
    <xf numFmtId="184" fontId="14" fillId="0" borderId="35" xfId="49" applyNumberFormat="1" applyFont="1" applyFill="1" applyBorder="1" applyAlignment="1" applyProtection="1">
      <alignment vertical="center"/>
      <protection locked="0"/>
    </xf>
    <xf numFmtId="184" fontId="14" fillId="0" borderId="32" xfId="49" applyNumberFormat="1" applyFont="1" applyFill="1" applyBorder="1" applyAlignment="1" applyProtection="1">
      <alignment vertical="center"/>
      <protection locked="0"/>
    </xf>
    <xf numFmtId="37" fontId="17" fillId="0" borderId="36" xfId="0" applyNumberFormat="1" applyFont="1" applyFill="1" applyBorder="1" applyAlignment="1" applyProtection="1">
      <alignment vertical="center"/>
      <protection locked="0"/>
    </xf>
    <xf numFmtId="177" fontId="14" fillId="0" borderId="34" xfId="0" applyNumberFormat="1" applyFont="1" applyFill="1" applyBorder="1" applyAlignment="1" applyProtection="1">
      <alignment vertical="center"/>
      <protection locked="0"/>
    </xf>
    <xf numFmtId="177" fontId="14" fillId="0" borderId="31" xfId="0" applyNumberFormat="1" applyFont="1" applyFill="1" applyBorder="1" applyAlignment="1" applyProtection="1">
      <alignment vertical="center"/>
      <protection locked="0"/>
    </xf>
    <xf numFmtId="178" fontId="14" fillId="0" borderId="35" xfId="0" applyNumberFormat="1" applyFont="1" applyFill="1" applyBorder="1" applyAlignment="1" applyProtection="1">
      <alignment vertical="center"/>
      <protection locked="0"/>
    </xf>
    <xf numFmtId="37" fontId="17" fillId="0" borderId="37" xfId="0" applyNumberFormat="1" applyFont="1" applyFill="1" applyBorder="1" applyAlignment="1" applyProtection="1">
      <alignment vertical="center"/>
      <protection locked="0"/>
    </xf>
    <xf numFmtId="37" fontId="14" fillId="0" borderId="31" xfId="0" applyNumberFormat="1" applyFont="1" applyFill="1" applyBorder="1" applyAlignment="1" applyProtection="1">
      <alignment vertical="center"/>
      <protection locked="0"/>
    </xf>
    <xf numFmtId="2" fontId="14" fillId="0" borderId="38" xfId="0" applyNumberFormat="1" applyFont="1" applyFill="1" applyBorder="1" applyAlignment="1" applyProtection="1">
      <alignment vertical="center"/>
      <protection locked="0"/>
    </xf>
    <xf numFmtId="55" fontId="8" fillId="0" borderId="39" xfId="0" applyNumberFormat="1" applyFont="1" applyFill="1" applyBorder="1" applyAlignment="1" applyProtection="1">
      <alignment horizontal="right" vertical="center"/>
      <protection locked="0"/>
    </xf>
    <xf numFmtId="37" fontId="14" fillId="0" borderId="24" xfId="0" applyNumberFormat="1" applyFont="1" applyFill="1" applyBorder="1" applyAlignment="1" applyProtection="1">
      <alignment vertical="center"/>
      <protection locked="0"/>
    </xf>
    <xf numFmtId="37" fontId="17" fillId="0" borderId="40" xfId="0" applyNumberFormat="1" applyFont="1" applyFill="1" applyBorder="1" applyAlignment="1" applyProtection="1">
      <alignment vertical="center"/>
      <protection locked="0"/>
    </xf>
    <xf numFmtId="37" fontId="17" fillId="0" borderId="17" xfId="0" applyNumberFormat="1" applyFont="1" applyFill="1" applyBorder="1" applyAlignment="1" applyProtection="1">
      <alignment vertical="center"/>
      <protection locked="0"/>
    </xf>
    <xf numFmtId="177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41" xfId="0" applyNumberFormat="1" applyFont="1" applyFill="1" applyBorder="1" applyAlignment="1" applyProtection="1">
      <alignment vertical="center"/>
      <protection locked="0"/>
    </xf>
    <xf numFmtId="37" fontId="17" fillId="0" borderId="10" xfId="0" applyNumberFormat="1" applyFont="1" applyFill="1" applyBorder="1" applyAlignment="1" applyProtection="1">
      <alignment vertical="center"/>
      <protection locked="0"/>
    </xf>
    <xf numFmtId="37" fontId="17" fillId="0" borderId="16" xfId="0" applyNumberFormat="1" applyFont="1" applyFill="1" applyBorder="1" applyAlignment="1" applyProtection="1">
      <alignment vertical="center"/>
      <protection/>
    </xf>
    <xf numFmtId="37" fontId="17" fillId="0" borderId="17" xfId="0" applyNumberFormat="1" applyFont="1" applyFill="1" applyBorder="1" applyAlignment="1" applyProtection="1">
      <alignment vertical="center"/>
      <protection/>
    </xf>
    <xf numFmtId="184" fontId="14" fillId="0" borderId="12" xfId="49" applyNumberFormat="1" applyFont="1" applyFill="1" applyBorder="1" applyAlignment="1" applyProtection="1">
      <alignment vertical="center"/>
      <protection locked="0"/>
    </xf>
    <xf numFmtId="184" fontId="14" fillId="0" borderId="41" xfId="49" applyNumberFormat="1" applyFont="1" applyFill="1" applyBorder="1" applyAlignment="1" applyProtection="1">
      <alignment vertical="center"/>
      <protection locked="0"/>
    </xf>
    <xf numFmtId="37" fontId="17" fillId="0" borderId="42" xfId="0" applyNumberFormat="1" applyFont="1" applyFill="1" applyBorder="1" applyAlignment="1" applyProtection="1">
      <alignment vertical="center"/>
      <protection locked="0"/>
    </xf>
    <xf numFmtId="177" fontId="14" fillId="0" borderId="16" xfId="0" applyNumberFormat="1" applyFont="1" applyFill="1" applyBorder="1" applyAlignment="1" applyProtection="1">
      <alignment vertical="center"/>
      <protection locked="0"/>
    </xf>
    <xf numFmtId="177" fontId="14" fillId="0" borderId="17" xfId="0" applyNumberFormat="1" applyFont="1" applyFill="1" applyBorder="1" applyAlignment="1" applyProtection="1">
      <alignment vertical="center"/>
      <protection locked="0"/>
    </xf>
    <xf numFmtId="178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43" xfId="0" applyNumberFormat="1" applyFont="1" applyFill="1" applyBorder="1" applyAlignment="1" applyProtection="1">
      <alignment vertical="center"/>
      <protection locked="0"/>
    </xf>
    <xf numFmtId="2" fontId="14" fillId="0" borderId="19" xfId="0" applyNumberFormat="1" applyFont="1" applyFill="1" applyBorder="1" applyAlignment="1" applyProtection="1">
      <alignment vertical="center"/>
      <protection locked="0"/>
    </xf>
    <xf numFmtId="37" fontId="17" fillId="0" borderId="31" xfId="0" applyNumberFormat="1" applyFont="1" applyFill="1" applyBorder="1" applyAlignment="1" applyProtection="1">
      <alignment vertical="center"/>
      <protection/>
    </xf>
    <xf numFmtId="37" fontId="17" fillId="0" borderId="44" xfId="0" applyNumberFormat="1" applyFont="1" applyFill="1" applyBorder="1" applyAlignment="1" applyProtection="1">
      <alignment vertical="center"/>
      <protection locked="0"/>
    </xf>
    <xf numFmtId="37" fontId="17" fillId="0" borderId="45" xfId="0" applyNumberFormat="1" applyFont="1" applyFill="1" applyBorder="1" applyAlignment="1" applyProtection="1">
      <alignment vertical="center"/>
      <protection locked="0"/>
    </xf>
    <xf numFmtId="177" fontId="14" fillId="0" borderId="46" xfId="0" applyNumberFormat="1" applyFont="1" applyFill="1" applyBorder="1" applyAlignment="1" applyProtection="1">
      <alignment vertical="center"/>
      <protection locked="0"/>
    </xf>
    <xf numFmtId="37" fontId="17" fillId="0" borderId="47" xfId="0" applyNumberFormat="1" applyFont="1" applyFill="1" applyBorder="1" applyAlignment="1" applyProtection="1">
      <alignment vertical="center"/>
      <protection locked="0"/>
    </xf>
    <xf numFmtId="37" fontId="17" fillId="0" borderId="48" xfId="0" applyNumberFormat="1" applyFont="1" applyFill="1" applyBorder="1" applyAlignment="1" applyProtection="1">
      <alignment vertical="center"/>
      <protection locked="0"/>
    </xf>
    <xf numFmtId="37" fontId="17" fillId="0" borderId="49" xfId="0" applyNumberFormat="1" applyFont="1" applyFill="1" applyBorder="1" applyAlignment="1" applyProtection="1">
      <alignment vertical="center"/>
      <protection/>
    </xf>
    <xf numFmtId="37" fontId="17" fillId="0" borderId="45" xfId="0" applyNumberFormat="1" applyFont="1" applyFill="1" applyBorder="1" applyAlignment="1" applyProtection="1">
      <alignment vertical="center"/>
      <protection/>
    </xf>
    <xf numFmtId="184" fontId="14" fillId="0" borderId="46" xfId="49" applyNumberFormat="1" applyFont="1" applyFill="1" applyBorder="1" applyAlignment="1" applyProtection="1">
      <alignment vertical="center"/>
      <protection locked="0"/>
    </xf>
    <xf numFmtId="184" fontId="14" fillId="0" borderId="47" xfId="49" applyNumberFormat="1" applyFont="1" applyFill="1" applyBorder="1" applyAlignment="1" applyProtection="1">
      <alignment vertical="center"/>
      <protection locked="0"/>
    </xf>
    <xf numFmtId="37" fontId="17" fillId="0" borderId="50" xfId="0" applyNumberFormat="1" applyFont="1" applyFill="1" applyBorder="1" applyAlignment="1" applyProtection="1">
      <alignment vertical="center"/>
      <protection locked="0"/>
    </xf>
    <xf numFmtId="177" fontId="14" fillId="0" borderId="49" xfId="0" applyNumberFormat="1" applyFont="1" applyFill="1" applyBorder="1" applyAlignment="1" applyProtection="1">
      <alignment vertical="center"/>
      <protection locked="0"/>
    </xf>
    <xf numFmtId="177" fontId="14" fillId="0" borderId="45" xfId="0" applyNumberFormat="1" applyFont="1" applyFill="1" applyBorder="1" applyAlignment="1" applyProtection="1">
      <alignment vertical="center"/>
      <protection locked="0"/>
    </xf>
    <xf numFmtId="178" fontId="14" fillId="0" borderId="46" xfId="0" applyNumberFormat="1" applyFont="1" applyFill="1" applyBorder="1" applyAlignment="1" applyProtection="1">
      <alignment vertical="center"/>
      <protection locked="0"/>
    </xf>
    <xf numFmtId="37" fontId="17" fillId="0" borderId="51" xfId="0" applyNumberFormat="1" applyFont="1" applyFill="1" applyBorder="1" applyAlignment="1" applyProtection="1">
      <alignment vertical="center"/>
      <protection locked="0"/>
    </xf>
    <xf numFmtId="37" fontId="14" fillId="0" borderId="45" xfId="0" applyNumberFormat="1" applyFont="1" applyFill="1" applyBorder="1" applyAlignment="1" applyProtection="1">
      <alignment vertical="center"/>
      <protection locked="0"/>
    </xf>
    <xf numFmtId="2" fontId="14" fillId="0" borderId="52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77" fontId="14" fillId="0" borderId="41" xfId="0" applyNumberFormat="1" applyFont="1" applyFill="1" applyBorder="1" applyAlignment="1" applyProtection="1">
      <alignment vertical="center"/>
      <protection locked="0"/>
    </xf>
    <xf numFmtId="38" fontId="14" fillId="0" borderId="17" xfId="49" applyFont="1" applyFill="1" applyBorder="1" applyAlignment="1" applyProtection="1">
      <alignment vertical="center"/>
      <protection locked="0"/>
    </xf>
    <xf numFmtId="37" fontId="17" fillId="0" borderId="16" xfId="0" applyNumberFormat="1" applyFont="1" applyFill="1" applyBorder="1" applyAlignment="1" applyProtection="1">
      <alignment vertical="center"/>
      <protection locked="0"/>
    </xf>
    <xf numFmtId="177" fontId="14" fillId="0" borderId="10" xfId="0" applyNumberFormat="1" applyFont="1" applyFill="1" applyBorder="1" applyAlignment="1" applyProtection="1">
      <alignment vertical="center"/>
      <protection locked="0"/>
    </xf>
    <xf numFmtId="37" fontId="14" fillId="0" borderId="10" xfId="0" applyNumberFormat="1" applyFont="1" applyFill="1" applyBorder="1" applyAlignment="1" applyProtection="1">
      <alignment vertical="center"/>
      <protection locked="0"/>
    </xf>
    <xf numFmtId="177" fontId="14" fillId="0" borderId="35" xfId="0" applyNumberFormat="1" applyFont="1" applyFill="1" applyBorder="1" applyAlignment="1" applyProtection="1">
      <alignment vertical="center"/>
      <protection locked="0"/>
    </xf>
    <xf numFmtId="14" fontId="22" fillId="0" borderId="0" xfId="0" applyNumberFormat="1" applyFont="1" applyBorder="1" applyAlignment="1">
      <alignment horizontal="right" shrinkToFit="1"/>
    </xf>
    <xf numFmtId="55" fontId="8" fillId="0" borderId="53" xfId="0" applyNumberFormat="1" applyFont="1" applyFill="1" applyBorder="1" applyAlignment="1" applyProtection="1">
      <alignment horizontal="right" vertical="center"/>
      <protection locked="0"/>
    </xf>
    <xf numFmtId="55" fontId="8" fillId="0" borderId="54" xfId="0" applyNumberFormat="1" applyFont="1" applyFill="1" applyBorder="1" applyAlignment="1" applyProtection="1">
      <alignment horizontal="right" vertical="center"/>
      <protection locked="0"/>
    </xf>
    <xf numFmtId="38" fontId="14" fillId="0" borderId="55" xfId="49" applyFont="1" applyFill="1" applyBorder="1" applyAlignment="1" applyProtection="1">
      <alignment vertical="center"/>
      <protection locked="0"/>
    </xf>
    <xf numFmtId="38" fontId="14" fillId="0" borderId="47" xfId="49" applyFont="1" applyFill="1" applyBorder="1" applyAlignment="1" applyProtection="1">
      <alignment vertical="center"/>
      <protection locked="0"/>
    </xf>
    <xf numFmtId="38" fontId="14" fillId="0" borderId="56" xfId="49" applyFont="1" applyFill="1" applyBorder="1" applyAlignment="1" applyProtection="1">
      <alignment vertical="center"/>
      <protection locked="0"/>
    </xf>
    <xf numFmtId="38" fontId="14" fillId="0" borderId="22" xfId="49" applyFont="1" applyFill="1" applyBorder="1" applyAlignment="1" applyProtection="1">
      <alignment vertical="center"/>
      <protection locked="0"/>
    </xf>
    <xf numFmtId="38" fontId="14" fillId="0" borderId="57" xfId="49" applyFont="1" applyFill="1" applyBorder="1" applyAlignment="1" applyProtection="1">
      <alignment vertical="center"/>
      <protection locked="0"/>
    </xf>
    <xf numFmtId="38" fontId="14" fillId="0" borderId="32" xfId="49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horizontal="center" vertical="center"/>
      <protection/>
    </xf>
    <xf numFmtId="0" fontId="12" fillId="33" borderId="59" xfId="0" applyFont="1" applyFill="1" applyBorder="1" applyAlignment="1" applyProtection="1">
      <alignment horizontal="center" vertical="center"/>
      <protection/>
    </xf>
    <xf numFmtId="0" fontId="11" fillId="33" borderId="58" xfId="0" applyFont="1" applyFill="1" applyBorder="1" applyAlignment="1" applyProtection="1">
      <alignment horizontal="center" vertical="center"/>
      <protection/>
    </xf>
    <xf numFmtId="0" fontId="11" fillId="33" borderId="59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center" vertical="top"/>
      <protection/>
    </xf>
    <xf numFmtId="0" fontId="6" fillId="33" borderId="60" xfId="0" applyFont="1" applyFill="1" applyBorder="1" applyAlignment="1">
      <alignment vertical="center"/>
    </xf>
    <xf numFmtId="0" fontId="6" fillId="33" borderId="61" xfId="0" applyFont="1" applyFill="1" applyBorder="1" applyAlignment="1">
      <alignment vertical="center"/>
    </xf>
    <xf numFmtId="0" fontId="6" fillId="33" borderId="62" xfId="0" applyFont="1" applyFill="1" applyBorder="1" applyAlignment="1">
      <alignment vertical="center"/>
    </xf>
    <xf numFmtId="0" fontId="9" fillId="33" borderId="58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6" fillId="33" borderId="63" xfId="0" applyFont="1" applyFill="1" applyBorder="1" applyAlignment="1" applyProtection="1">
      <alignment horizontal="center" vertical="center"/>
      <protection/>
    </xf>
    <xf numFmtId="0" fontId="16" fillId="33" borderId="64" xfId="0" applyFont="1" applyFill="1" applyBorder="1" applyAlignment="1" applyProtection="1">
      <alignment horizontal="center" vertical="center"/>
      <protection/>
    </xf>
    <xf numFmtId="0" fontId="16" fillId="33" borderId="19" xfId="0" applyFont="1" applyFill="1" applyBorder="1" applyAlignment="1" applyProtection="1">
      <alignment horizontal="center" vertical="center"/>
      <protection/>
    </xf>
    <xf numFmtId="0" fontId="10" fillId="33" borderId="58" xfId="0" applyFont="1" applyFill="1" applyBorder="1" applyAlignment="1" applyProtection="1">
      <alignment horizontal="center" vertical="center"/>
      <protection/>
    </xf>
    <xf numFmtId="0" fontId="10" fillId="33" borderId="59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55" fontId="8" fillId="0" borderId="65" xfId="0" applyNumberFormat="1" applyFont="1" applyFill="1" applyBorder="1" applyAlignment="1" applyProtection="1">
      <alignment horizontal="right" vertical="center"/>
      <protection locked="0"/>
    </xf>
    <xf numFmtId="38" fontId="14" fillId="0" borderId="66" xfId="49" applyFont="1" applyFill="1" applyBorder="1" applyAlignment="1" applyProtection="1">
      <alignment vertical="center"/>
      <protection locked="0"/>
    </xf>
    <xf numFmtId="38" fontId="14" fillId="0" borderId="67" xfId="49" applyFont="1" applyFill="1" applyBorder="1" applyAlignment="1" applyProtection="1">
      <alignment vertical="center"/>
      <protection locked="0"/>
    </xf>
    <xf numFmtId="37" fontId="17" fillId="0" borderId="68" xfId="0" applyNumberFormat="1" applyFont="1" applyFill="1" applyBorder="1" applyAlignment="1" applyProtection="1">
      <alignment vertical="center"/>
      <protection locked="0"/>
    </xf>
    <xf numFmtId="37" fontId="17" fillId="0" borderId="69" xfId="0" applyNumberFormat="1" applyFont="1" applyFill="1" applyBorder="1" applyAlignment="1" applyProtection="1">
      <alignment vertical="center"/>
      <protection locked="0"/>
    </xf>
    <xf numFmtId="177" fontId="14" fillId="0" borderId="70" xfId="0" applyNumberFormat="1" applyFont="1" applyFill="1" applyBorder="1" applyAlignment="1" applyProtection="1">
      <alignment vertical="center"/>
      <protection locked="0"/>
    </xf>
    <xf numFmtId="37" fontId="17" fillId="0" borderId="67" xfId="0" applyNumberFormat="1" applyFont="1" applyFill="1" applyBorder="1" applyAlignment="1" applyProtection="1">
      <alignment vertical="center"/>
      <protection locked="0"/>
    </xf>
    <xf numFmtId="37" fontId="17" fillId="0" borderId="71" xfId="0" applyNumberFormat="1" applyFont="1" applyFill="1" applyBorder="1" applyAlignment="1" applyProtection="1">
      <alignment vertical="center"/>
      <protection locked="0"/>
    </xf>
    <xf numFmtId="37" fontId="17" fillId="0" borderId="72" xfId="0" applyNumberFormat="1" applyFont="1" applyFill="1" applyBorder="1" applyAlignment="1" applyProtection="1">
      <alignment vertical="center"/>
      <protection/>
    </xf>
    <xf numFmtId="37" fontId="17" fillId="0" borderId="69" xfId="0" applyNumberFormat="1" applyFont="1" applyFill="1" applyBorder="1" applyAlignment="1" applyProtection="1">
      <alignment vertical="center"/>
      <protection/>
    </xf>
    <xf numFmtId="184" fontId="14" fillId="0" borderId="70" xfId="49" applyNumberFormat="1" applyFont="1" applyFill="1" applyBorder="1" applyAlignment="1" applyProtection="1">
      <alignment vertical="center"/>
      <protection locked="0"/>
    </xf>
    <xf numFmtId="184" fontId="14" fillId="0" borderId="67" xfId="49" applyNumberFormat="1" applyFont="1" applyFill="1" applyBorder="1" applyAlignment="1" applyProtection="1">
      <alignment vertical="center"/>
      <protection locked="0"/>
    </xf>
    <xf numFmtId="37" fontId="17" fillId="0" borderId="73" xfId="0" applyNumberFormat="1" applyFont="1" applyFill="1" applyBorder="1" applyAlignment="1" applyProtection="1">
      <alignment vertical="center"/>
      <protection locked="0"/>
    </xf>
    <xf numFmtId="177" fontId="14" fillId="0" borderId="72" xfId="0" applyNumberFormat="1" applyFont="1" applyFill="1" applyBorder="1" applyAlignment="1" applyProtection="1">
      <alignment vertical="center"/>
      <protection locked="0"/>
    </xf>
    <xf numFmtId="177" fontId="14" fillId="0" borderId="69" xfId="0" applyNumberFormat="1" applyFont="1" applyFill="1" applyBorder="1" applyAlignment="1" applyProtection="1">
      <alignment vertical="center"/>
      <protection locked="0"/>
    </xf>
    <xf numFmtId="178" fontId="14" fillId="0" borderId="70" xfId="0" applyNumberFormat="1" applyFont="1" applyFill="1" applyBorder="1" applyAlignment="1" applyProtection="1">
      <alignment vertical="center"/>
      <protection locked="0"/>
    </xf>
    <xf numFmtId="37" fontId="17" fillId="0" borderId="74" xfId="0" applyNumberFormat="1" applyFont="1" applyFill="1" applyBorder="1" applyAlignment="1" applyProtection="1">
      <alignment vertical="center"/>
      <protection locked="0"/>
    </xf>
    <xf numFmtId="37" fontId="14" fillId="0" borderId="69" xfId="0" applyNumberFormat="1" applyFont="1" applyFill="1" applyBorder="1" applyAlignment="1" applyProtection="1">
      <alignment vertical="center"/>
      <protection locked="0"/>
    </xf>
    <xf numFmtId="2" fontId="14" fillId="0" borderId="75" xfId="0" applyNumberFormat="1" applyFont="1" applyFill="1" applyBorder="1" applyAlignment="1" applyProtection="1">
      <alignment vertical="center"/>
      <protection locked="0"/>
    </xf>
    <xf numFmtId="55" fontId="8" fillId="0" borderId="76" xfId="0" applyNumberFormat="1" applyFont="1" applyFill="1" applyBorder="1" applyAlignment="1" applyProtection="1">
      <alignment horizontal="right" vertical="center"/>
      <protection locked="0"/>
    </xf>
    <xf numFmtId="38" fontId="14" fillId="0" borderId="77" xfId="49" applyFont="1" applyFill="1" applyBorder="1" applyAlignment="1" applyProtection="1">
      <alignment vertical="center"/>
      <protection locked="0"/>
    </xf>
    <xf numFmtId="38" fontId="14" fillId="0" borderId="78" xfId="49" applyFont="1" applyFill="1" applyBorder="1" applyAlignment="1" applyProtection="1">
      <alignment vertical="center"/>
      <protection locked="0"/>
    </xf>
    <xf numFmtId="37" fontId="17" fillId="0" borderId="79" xfId="0" applyNumberFormat="1" applyFont="1" applyFill="1" applyBorder="1" applyAlignment="1" applyProtection="1">
      <alignment vertical="center"/>
      <protection locked="0"/>
    </xf>
    <xf numFmtId="37" fontId="17" fillId="0" borderId="80" xfId="0" applyNumberFormat="1" applyFont="1" applyFill="1" applyBorder="1" applyAlignment="1" applyProtection="1">
      <alignment vertical="center"/>
      <protection locked="0"/>
    </xf>
    <xf numFmtId="177" fontId="14" fillId="0" borderId="81" xfId="0" applyNumberFormat="1" applyFont="1" applyFill="1" applyBorder="1" applyAlignment="1" applyProtection="1">
      <alignment vertical="center"/>
      <protection locked="0"/>
    </xf>
    <xf numFmtId="37" fontId="17" fillId="0" borderId="78" xfId="0" applyNumberFormat="1" applyFont="1" applyFill="1" applyBorder="1" applyAlignment="1" applyProtection="1">
      <alignment vertical="center"/>
      <protection locked="0"/>
    </xf>
    <xf numFmtId="37" fontId="17" fillId="0" borderId="82" xfId="0" applyNumberFormat="1" applyFont="1" applyFill="1" applyBorder="1" applyAlignment="1" applyProtection="1">
      <alignment vertical="center"/>
      <protection locked="0"/>
    </xf>
    <xf numFmtId="37" fontId="17" fillId="0" borderId="83" xfId="0" applyNumberFormat="1" applyFont="1" applyFill="1" applyBorder="1" applyAlignment="1" applyProtection="1">
      <alignment vertical="center"/>
      <protection/>
    </xf>
    <xf numFmtId="37" fontId="17" fillId="0" borderId="80" xfId="0" applyNumberFormat="1" applyFont="1" applyFill="1" applyBorder="1" applyAlignment="1" applyProtection="1">
      <alignment vertical="center"/>
      <protection/>
    </xf>
    <xf numFmtId="184" fontId="14" fillId="0" borderId="81" xfId="49" applyNumberFormat="1" applyFont="1" applyFill="1" applyBorder="1" applyAlignment="1" applyProtection="1">
      <alignment vertical="center"/>
      <protection locked="0"/>
    </xf>
    <xf numFmtId="184" fontId="14" fillId="0" borderId="78" xfId="49" applyNumberFormat="1" applyFont="1" applyFill="1" applyBorder="1" applyAlignment="1" applyProtection="1">
      <alignment vertical="center"/>
      <protection locked="0"/>
    </xf>
    <xf numFmtId="37" fontId="17" fillId="0" borderId="84" xfId="0" applyNumberFormat="1" applyFont="1" applyFill="1" applyBorder="1" applyAlignment="1" applyProtection="1">
      <alignment vertical="center"/>
      <protection locked="0"/>
    </xf>
    <xf numFmtId="177" fontId="14" fillId="0" borderId="83" xfId="0" applyNumberFormat="1" applyFont="1" applyFill="1" applyBorder="1" applyAlignment="1" applyProtection="1">
      <alignment vertical="center"/>
      <protection locked="0"/>
    </xf>
    <xf numFmtId="177" fontId="14" fillId="0" borderId="80" xfId="0" applyNumberFormat="1" applyFont="1" applyFill="1" applyBorder="1" applyAlignment="1" applyProtection="1">
      <alignment vertical="center"/>
      <protection locked="0"/>
    </xf>
    <xf numFmtId="178" fontId="14" fillId="0" borderId="81" xfId="0" applyNumberFormat="1" applyFont="1" applyFill="1" applyBorder="1" applyAlignment="1" applyProtection="1">
      <alignment vertical="center"/>
      <protection locked="0"/>
    </xf>
    <xf numFmtId="37" fontId="17" fillId="0" borderId="85" xfId="0" applyNumberFormat="1" applyFont="1" applyFill="1" applyBorder="1" applyAlignment="1" applyProtection="1">
      <alignment vertical="center"/>
      <protection locked="0"/>
    </xf>
    <xf numFmtId="37" fontId="14" fillId="0" borderId="80" xfId="0" applyNumberFormat="1" applyFont="1" applyFill="1" applyBorder="1" applyAlignment="1" applyProtection="1">
      <alignment vertical="center"/>
      <protection locked="0"/>
    </xf>
    <xf numFmtId="2" fontId="14" fillId="0" borderId="86" xfId="0" applyNumberFormat="1" applyFont="1" applyFill="1" applyBorder="1" applyAlignment="1" applyProtection="1">
      <alignment vertical="center"/>
      <protection locked="0"/>
    </xf>
    <xf numFmtId="0" fontId="9" fillId="33" borderId="87" xfId="0" applyFont="1" applyFill="1" applyBorder="1" applyAlignment="1" applyProtection="1">
      <alignment horizontal="center" vertical="center" shrinkToFit="1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88" xfId="0" applyFont="1" applyFill="1" applyBorder="1" applyAlignment="1" applyProtection="1">
      <alignment horizontal="center" vertical="center"/>
      <protection/>
    </xf>
    <xf numFmtId="0" fontId="9" fillId="33" borderId="88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9" fillId="33" borderId="87" xfId="0" applyFont="1" applyFill="1" applyBorder="1" applyAlignment="1" applyProtection="1">
      <alignment horizontal="center" vertical="center" wrapText="1"/>
      <protection/>
    </xf>
    <xf numFmtId="0" fontId="13" fillId="33" borderId="41" xfId="0" applyFont="1" applyFill="1" applyBorder="1" applyAlignment="1" applyProtection="1">
      <alignment horizontal="center" vertical="center"/>
      <protection/>
    </xf>
    <xf numFmtId="0" fontId="8" fillId="33" borderId="87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49"/>
  <sheetViews>
    <sheetView tabSelected="1" zoomScale="55" zoomScaleNormal="55" zoomScaleSheetLayoutView="4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" sqref="P2"/>
    </sheetView>
  </sheetViews>
  <sheetFormatPr defaultColWidth="10.58203125" defaultRowHeight="18"/>
  <cols>
    <col min="1" max="1" width="12.16015625" style="0" bestFit="1" customWidth="1"/>
    <col min="2" max="9" width="8.66015625" style="0" customWidth="1"/>
    <col min="10" max="10" width="10.66015625" style="0" customWidth="1"/>
    <col min="11" max="16" width="8.66015625" style="0" customWidth="1"/>
    <col min="17" max="18" width="8.16015625" style="0" customWidth="1"/>
    <col min="19" max="21" width="8.66015625" style="0" customWidth="1"/>
    <col min="22" max="22" width="9.58203125" style="0" customWidth="1"/>
    <col min="23" max="23" width="10.58203125" style="0" customWidth="1"/>
    <col min="24" max="24" width="14.58203125" style="0" customWidth="1"/>
    <col min="25" max="30" width="10.58203125" style="0" customWidth="1"/>
    <col min="31" max="31" width="12.41015625" style="0" bestFit="1" customWidth="1"/>
  </cols>
  <sheetData>
    <row r="1" spans="1:22" ht="33.75" customHeigh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4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0">
        <v>41800</v>
      </c>
    </row>
    <row r="3" spans="1:28" s="6" customFormat="1" ht="30" customHeight="1" thickBot="1">
      <c r="A3" s="127"/>
      <c r="B3" s="119" t="s">
        <v>5</v>
      </c>
      <c r="C3" s="120"/>
      <c r="D3" s="120"/>
      <c r="E3" s="131"/>
      <c r="F3" s="119" t="s">
        <v>6</v>
      </c>
      <c r="G3" s="120"/>
      <c r="H3" s="120"/>
      <c r="I3" s="120"/>
      <c r="J3" s="120"/>
      <c r="K3" s="120"/>
      <c r="L3" s="131"/>
      <c r="M3" s="119" t="s">
        <v>7</v>
      </c>
      <c r="N3" s="120"/>
      <c r="O3" s="120"/>
      <c r="P3" s="120"/>
      <c r="Q3" s="120"/>
      <c r="R3" s="131"/>
      <c r="S3" s="119" t="s">
        <v>10</v>
      </c>
      <c r="T3" s="120"/>
      <c r="U3" s="120"/>
      <c r="V3" s="132" t="s">
        <v>4</v>
      </c>
      <c r="W3" s="5"/>
      <c r="AA3" s="10"/>
      <c r="AB3" s="10"/>
    </row>
    <row r="4" spans="1:28" s="6" customFormat="1" ht="30" customHeight="1" thickBot="1">
      <c r="A4" s="128"/>
      <c r="B4" s="135" t="s">
        <v>27</v>
      </c>
      <c r="C4" s="136"/>
      <c r="D4" s="136"/>
      <c r="E4" s="137"/>
      <c r="F4" s="135" t="s">
        <v>28</v>
      </c>
      <c r="G4" s="136"/>
      <c r="H4" s="136"/>
      <c r="I4" s="136"/>
      <c r="J4" s="136"/>
      <c r="K4" s="136"/>
      <c r="L4" s="137"/>
      <c r="M4" s="121" t="s">
        <v>8</v>
      </c>
      <c r="N4" s="122"/>
      <c r="O4" s="122"/>
      <c r="P4" s="122"/>
      <c r="Q4" s="122"/>
      <c r="R4" s="138"/>
      <c r="S4" s="121" t="s">
        <v>9</v>
      </c>
      <c r="T4" s="122"/>
      <c r="U4" s="122"/>
      <c r="V4" s="133"/>
      <c r="W4" s="5"/>
      <c r="AA4" s="10"/>
      <c r="AB4" s="10"/>
    </row>
    <row r="5" spans="1:28" s="6" customFormat="1" ht="30" customHeight="1" thickBot="1">
      <c r="A5" s="129"/>
      <c r="B5" s="30" t="s">
        <v>17</v>
      </c>
      <c r="C5" s="177" t="s">
        <v>19</v>
      </c>
      <c r="D5" s="32" t="s">
        <v>16</v>
      </c>
      <c r="E5" s="31" t="s">
        <v>18</v>
      </c>
      <c r="F5" s="130" t="s">
        <v>21</v>
      </c>
      <c r="G5" s="181"/>
      <c r="H5" s="32" t="s">
        <v>16</v>
      </c>
      <c r="I5" s="32" t="s">
        <v>18</v>
      </c>
      <c r="J5" s="183" t="s">
        <v>20</v>
      </c>
      <c r="K5" s="182" t="s">
        <v>0</v>
      </c>
      <c r="L5" s="17" t="s">
        <v>1</v>
      </c>
      <c r="M5" s="33" t="s">
        <v>16</v>
      </c>
      <c r="N5" s="185" t="s">
        <v>18</v>
      </c>
      <c r="O5" s="32" t="s">
        <v>16</v>
      </c>
      <c r="P5" s="185" t="s">
        <v>18</v>
      </c>
      <c r="Q5" s="32" t="s">
        <v>16</v>
      </c>
      <c r="R5" s="31" t="s">
        <v>18</v>
      </c>
      <c r="S5" s="123" t="s">
        <v>24</v>
      </c>
      <c r="T5" s="124"/>
      <c r="U5" s="125"/>
      <c r="V5" s="134"/>
      <c r="W5" s="5"/>
      <c r="AA5" s="10"/>
      <c r="AB5" s="10"/>
    </row>
    <row r="6" spans="1:37" s="6" customFormat="1" ht="30" customHeight="1" thickBot="1">
      <c r="A6" s="16" t="s">
        <v>2</v>
      </c>
      <c r="B6" s="18" t="s">
        <v>3</v>
      </c>
      <c r="C6" s="178" t="s">
        <v>3</v>
      </c>
      <c r="D6" s="21" t="s">
        <v>11</v>
      </c>
      <c r="E6" s="19" t="s">
        <v>11</v>
      </c>
      <c r="F6" s="20" t="s">
        <v>3</v>
      </c>
      <c r="G6" s="180" t="s">
        <v>11</v>
      </c>
      <c r="H6" s="179" t="s">
        <v>11</v>
      </c>
      <c r="I6" s="21" t="s">
        <v>11</v>
      </c>
      <c r="J6" s="184" t="s">
        <v>11</v>
      </c>
      <c r="K6" s="21" t="s">
        <v>11</v>
      </c>
      <c r="L6" s="22" t="s">
        <v>11</v>
      </c>
      <c r="M6" s="18" t="s">
        <v>3</v>
      </c>
      <c r="N6" s="178" t="s">
        <v>3</v>
      </c>
      <c r="O6" s="21" t="s">
        <v>11</v>
      </c>
      <c r="P6" s="184" t="s">
        <v>11</v>
      </c>
      <c r="Q6" s="21" t="s">
        <v>12</v>
      </c>
      <c r="R6" s="19" t="s">
        <v>12</v>
      </c>
      <c r="S6" s="23" t="s">
        <v>3</v>
      </c>
      <c r="T6" s="24" t="s">
        <v>11</v>
      </c>
      <c r="U6" s="19" t="s">
        <v>13</v>
      </c>
      <c r="V6" s="25" t="s">
        <v>14</v>
      </c>
      <c r="W6" s="5"/>
      <c r="Y6" s="7"/>
      <c r="Z6" s="7"/>
      <c r="AA6" s="8"/>
      <c r="AB6" s="8"/>
      <c r="AC6" s="7"/>
      <c r="AD6" s="7"/>
      <c r="AF6" s="7"/>
      <c r="AG6" s="7"/>
      <c r="AH6" s="7"/>
      <c r="AI6" s="7"/>
      <c r="AJ6" s="7"/>
      <c r="AK6" s="9"/>
    </row>
    <row r="7" spans="1:37" s="6" customFormat="1" ht="24" customHeight="1">
      <c r="A7" s="34" t="s">
        <v>32</v>
      </c>
      <c r="B7" s="35">
        <v>502.92</v>
      </c>
      <c r="C7" s="36">
        <v>519.58</v>
      </c>
      <c r="D7" s="37">
        <f aca="true" t="shared" si="0" ref="D7:D40">B7*V7</f>
        <v>46957.640400000004</v>
      </c>
      <c r="E7" s="38">
        <f aca="true" t="shared" si="1" ref="E7:E40">C7*V7</f>
        <v>48513.18460000001</v>
      </c>
      <c r="F7" s="35">
        <f aca="true" t="shared" si="2" ref="F7:F40">G7/V7</f>
        <v>519.5566027632001</v>
      </c>
      <c r="G7" s="39">
        <v>48511</v>
      </c>
      <c r="H7" s="37">
        <v>47713</v>
      </c>
      <c r="I7" s="40">
        <v>50628</v>
      </c>
      <c r="J7" s="39">
        <v>988732</v>
      </c>
      <c r="K7" s="41">
        <v>48390</v>
      </c>
      <c r="L7" s="42">
        <v>49581</v>
      </c>
      <c r="M7" s="43">
        <f aca="true" t="shared" si="3" ref="M7:M40">O7/V7</f>
        <v>1057.2989182821034</v>
      </c>
      <c r="N7" s="44">
        <f aca="true" t="shared" si="4" ref="N7:N40">P7/V7</f>
        <v>655.6709863982006</v>
      </c>
      <c r="O7" s="45">
        <f aca="true" t="shared" si="5" ref="O7:P22">Q7*1000</f>
        <v>98720</v>
      </c>
      <c r="P7" s="39">
        <f t="shared" si="5"/>
        <v>61220</v>
      </c>
      <c r="Q7" s="46">
        <v>98.72</v>
      </c>
      <c r="R7" s="47">
        <v>61.22</v>
      </c>
      <c r="S7" s="48">
        <f aca="true" t="shared" si="6" ref="S7:S40">T7/V7</f>
        <v>3389.538395630288</v>
      </c>
      <c r="T7" s="49">
        <f aca="true" t="shared" si="7" ref="T7:T36">U7*0.0482*1000</f>
        <v>316481.2</v>
      </c>
      <c r="U7" s="50">
        <v>6566</v>
      </c>
      <c r="V7" s="51">
        <v>93.37</v>
      </c>
      <c r="W7" s="11"/>
      <c r="X7" s="9"/>
      <c r="Y7" s="7"/>
      <c r="Z7" s="7"/>
      <c r="AA7" s="8"/>
      <c r="AB7" s="8"/>
      <c r="AC7" s="7"/>
      <c r="AD7" s="7"/>
      <c r="AF7" s="7"/>
      <c r="AG7" s="7"/>
      <c r="AH7" s="7"/>
      <c r="AI7" s="7"/>
      <c r="AJ7" s="7"/>
      <c r="AK7" s="7"/>
    </row>
    <row r="8" spans="1:37" s="6" customFormat="1" ht="24" customHeight="1">
      <c r="A8" s="34" t="s">
        <v>33</v>
      </c>
      <c r="B8" s="35">
        <v>708.33</v>
      </c>
      <c r="C8" s="36">
        <v>717.08</v>
      </c>
      <c r="D8" s="37">
        <f t="shared" si="0"/>
        <v>62403.873</v>
      </c>
      <c r="E8" s="38">
        <f t="shared" si="1"/>
        <v>63174.748</v>
      </c>
      <c r="F8" s="35">
        <f t="shared" si="2"/>
        <v>730.9307604994325</v>
      </c>
      <c r="G8" s="39">
        <v>64395</v>
      </c>
      <c r="H8" s="37">
        <v>64186</v>
      </c>
      <c r="I8" s="40">
        <v>65004</v>
      </c>
      <c r="J8" s="39">
        <v>1047164</v>
      </c>
      <c r="K8" s="41">
        <v>64509</v>
      </c>
      <c r="L8" s="42">
        <v>62445</v>
      </c>
      <c r="M8" s="43">
        <f t="shared" si="3"/>
        <v>1331.7820658342794</v>
      </c>
      <c r="N8" s="44">
        <f t="shared" si="4"/>
        <v>896.7082860385925</v>
      </c>
      <c r="O8" s="45">
        <f t="shared" si="5"/>
        <v>117330</v>
      </c>
      <c r="P8" s="39">
        <f t="shared" si="5"/>
        <v>79000</v>
      </c>
      <c r="Q8" s="46">
        <v>117.33</v>
      </c>
      <c r="R8" s="47">
        <v>79</v>
      </c>
      <c r="S8" s="48">
        <f t="shared" si="6"/>
        <v>3467.55505107832</v>
      </c>
      <c r="T8" s="49">
        <f t="shared" si="7"/>
        <v>305491.6</v>
      </c>
      <c r="U8" s="50">
        <v>6338</v>
      </c>
      <c r="V8" s="51">
        <v>88.1</v>
      </c>
      <c r="W8" s="11"/>
      <c r="Y8" s="7"/>
      <c r="Z8" s="7"/>
      <c r="AA8" s="8"/>
      <c r="AB8" s="8"/>
      <c r="AC8" s="7"/>
      <c r="AD8" s="7"/>
      <c r="AE8" s="7"/>
      <c r="AF8" s="7"/>
      <c r="AG8" s="7"/>
      <c r="AH8" s="7"/>
      <c r="AI8" s="7"/>
      <c r="AJ8" s="7"/>
      <c r="AK8" s="7"/>
    </row>
    <row r="9" spans="1:37" s="6" customFormat="1" ht="24" customHeight="1">
      <c r="A9" s="34" t="s">
        <v>34</v>
      </c>
      <c r="B9" s="35">
        <v>828.75</v>
      </c>
      <c r="C9" s="36">
        <v>870.83</v>
      </c>
      <c r="D9" s="37">
        <f t="shared" si="0"/>
        <v>66300</v>
      </c>
      <c r="E9" s="38">
        <f t="shared" si="1"/>
        <v>69666.40000000001</v>
      </c>
      <c r="F9" s="35">
        <f t="shared" si="2"/>
        <v>893.375</v>
      </c>
      <c r="G9" s="39">
        <v>71470</v>
      </c>
      <c r="H9" s="37">
        <v>70285</v>
      </c>
      <c r="I9" s="40">
        <v>74855</v>
      </c>
      <c r="J9" s="39">
        <v>907737.5</v>
      </c>
      <c r="K9" s="41">
        <v>71262</v>
      </c>
      <c r="L9" s="42">
        <v>75095</v>
      </c>
      <c r="M9" s="43">
        <f t="shared" si="3"/>
        <v>1535.75</v>
      </c>
      <c r="N9" s="44">
        <f t="shared" si="4"/>
        <v>1107.625</v>
      </c>
      <c r="O9" s="45">
        <f t="shared" si="5"/>
        <v>122860</v>
      </c>
      <c r="P9" s="39">
        <f t="shared" si="5"/>
        <v>88610</v>
      </c>
      <c r="Q9" s="46">
        <v>122.86</v>
      </c>
      <c r="R9" s="47">
        <v>88.61</v>
      </c>
      <c r="S9" s="48">
        <f t="shared" si="6"/>
        <v>3985.7885416666672</v>
      </c>
      <c r="T9" s="49">
        <f t="shared" si="7"/>
        <v>318863.0833333334</v>
      </c>
      <c r="U9" s="50">
        <v>6615.416666666667</v>
      </c>
      <c r="V9" s="51">
        <v>80</v>
      </c>
      <c r="W9" s="11"/>
      <c r="AA9" s="10"/>
      <c r="AB9" s="10"/>
      <c r="AK9" s="7"/>
    </row>
    <row r="10" spans="1:37" s="6" customFormat="1" ht="24" customHeight="1">
      <c r="A10" s="34" t="s">
        <v>35</v>
      </c>
      <c r="B10" s="35">
        <v>914.58</v>
      </c>
      <c r="C10" s="36">
        <v>917.92</v>
      </c>
      <c r="D10" s="37">
        <f t="shared" si="0"/>
        <v>72791.4222</v>
      </c>
      <c r="E10" s="38">
        <f t="shared" si="1"/>
        <v>73057.2528</v>
      </c>
      <c r="F10" s="35">
        <f t="shared" si="2"/>
        <v>971.1521547933157</v>
      </c>
      <c r="G10" s="39">
        <v>77294</v>
      </c>
      <c r="H10" s="37">
        <v>77236</v>
      </c>
      <c r="I10" s="40">
        <v>77439</v>
      </c>
      <c r="J10" s="39">
        <v>2108460</v>
      </c>
      <c r="K10" s="41">
        <v>77425</v>
      </c>
      <c r="L10" s="42">
        <v>74007</v>
      </c>
      <c r="M10" s="43">
        <f t="shared" si="3"/>
        <v>1673.20015077271</v>
      </c>
      <c r="N10" s="44">
        <f t="shared" si="4"/>
        <v>1146.5008166855132</v>
      </c>
      <c r="O10" s="45">
        <f t="shared" si="5"/>
        <v>133170</v>
      </c>
      <c r="P10" s="39">
        <f t="shared" si="5"/>
        <v>91250</v>
      </c>
      <c r="Q10" s="46">
        <v>133.17</v>
      </c>
      <c r="R10" s="47">
        <v>91.25</v>
      </c>
      <c r="S10" s="48">
        <f t="shared" si="6"/>
        <v>4064.8121623319507</v>
      </c>
      <c r="T10" s="49">
        <f t="shared" si="7"/>
        <v>323518.39999999997</v>
      </c>
      <c r="U10" s="50">
        <v>6712</v>
      </c>
      <c r="V10" s="51">
        <v>79.59</v>
      </c>
      <c r="W10" s="11"/>
      <c r="X10" s="9"/>
      <c r="Y10" s="7"/>
      <c r="Z10" s="7"/>
      <c r="AA10" s="8"/>
      <c r="AB10" s="8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6" customFormat="1" ht="24" customHeight="1" thickBot="1">
      <c r="A11" s="103" t="s">
        <v>36</v>
      </c>
      <c r="B11" s="73">
        <v>857.5</v>
      </c>
      <c r="C11" s="104">
        <v>884.58</v>
      </c>
      <c r="D11" s="71">
        <f t="shared" si="0"/>
        <v>82765.9</v>
      </c>
      <c r="E11" s="72">
        <f t="shared" si="1"/>
        <v>85379.6616</v>
      </c>
      <c r="F11" s="73">
        <f t="shared" si="2"/>
        <v>916.1831744716121</v>
      </c>
      <c r="G11" s="74">
        <v>88430</v>
      </c>
      <c r="H11" s="71">
        <v>87976</v>
      </c>
      <c r="I11" s="75">
        <v>89849</v>
      </c>
      <c r="J11" s="74">
        <v>1606657</v>
      </c>
      <c r="K11" s="76">
        <v>88430</v>
      </c>
      <c r="L11" s="77">
        <v>88179</v>
      </c>
      <c r="M11" s="78">
        <f t="shared" si="3"/>
        <v>1528.387898881061</v>
      </c>
      <c r="N11" s="79">
        <f t="shared" si="4"/>
        <v>1054.4964774140076</v>
      </c>
      <c r="O11" s="80">
        <f t="shared" si="5"/>
        <v>147520</v>
      </c>
      <c r="P11" s="74">
        <f t="shared" si="5"/>
        <v>101780</v>
      </c>
      <c r="Q11" s="81">
        <v>147.52</v>
      </c>
      <c r="R11" s="82">
        <v>101.78</v>
      </c>
      <c r="S11" s="83">
        <f t="shared" si="6"/>
        <v>3326.8986324077914</v>
      </c>
      <c r="T11" s="84">
        <f t="shared" si="7"/>
        <v>321112.256</v>
      </c>
      <c r="U11" s="105">
        <v>6662.08</v>
      </c>
      <c r="V11" s="85">
        <v>96.52</v>
      </c>
      <c r="W11" s="11"/>
      <c r="Y11" s="7"/>
      <c r="Z11" s="7"/>
      <c r="AA11" s="8"/>
      <c r="AB11" s="8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6" customFormat="1" ht="24" customHeight="1">
      <c r="A12" s="34" t="s">
        <v>37</v>
      </c>
      <c r="B12" s="35">
        <v>573.75</v>
      </c>
      <c r="C12" s="36">
        <v>590.42</v>
      </c>
      <c r="D12" s="37">
        <f t="shared" si="0"/>
        <v>53341.5375</v>
      </c>
      <c r="E12" s="38">
        <f t="shared" si="1"/>
        <v>54891.3474</v>
      </c>
      <c r="F12" s="35">
        <f t="shared" si="2"/>
        <v>590.8142411530602</v>
      </c>
      <c r="G12" s="39">
        <v>54928</v>
      </c>
      <c r="H12" s="37">
        <v>54504</v>
      </c>
      <c r="I12" s="40">
        <v>56040</v>
      </c>
      <c r="J12" s="39">
        <v>1077591</v>
      </c>
      <c r="K12" s="52">
        <v>55318</v>
      </c>
      <c r="L12" s="38">
        <v>51396</v>
      </c>
      <c r="M12" s="43">
        <f t="shared" si="3"/>
        <v>1143.379584812305</v>
      </c>
      <c r="N12" s="44">
        <f t="shared" si="4"/>
        <v>741.8522103904486</v>
      </c>
      <c r="O12" s="45">
        <f t="shared" si="5"/>
        <v>106300</v>
      </c>
      <c r="P12" s="39">
        <f t="shared" si="5"/>
        <v>68970</v>
      </c>
      <c r="Q12" s="46">
        <v>106.3</v>
      </c>
      <c r="R12" s="53">
        <v>68.97</v>
      </c>
      <c r="S12" s="48">
        <f t="shared" si="6"/>
        <v>3352.2770786275146</v>
      </c>
      <c r="T12" s="49">
        <f t="shared" si="7"/>
        <v>311661.2</v>
      </c>
      <c r="U12" s="54">
        <v>6466</v>
      </c>
      <c r="V12" s="51">
        <v>92.97</v>
      </c>
      <c r="W12" s="11"/>
      <c r="AA12" s="10"/>
      <c r="AB12" s="10"/>
      <c r="AK12" s="7"/>
    </row>
    <row r="13" spans="1:37" s="6" customFormat="1" ht="24" customHeight="1">
      <c r="A13" s="34" t="s">
        <v>38</v>
      </c>
      <c r="B13" s="35">
        <v>739.17</v>
      </c>
      <c r="C13" s="36">
        <v>750.83</v>
      </c>
      <c r="D13" s="37">
        <f t="shared" si="0"/>
        <v>63590.795099999996</v>
      </c>
      <c r="E13" s="38">
        <f t="shared" si="1"/>
        <v>64593.9049</v>
      </c>
      <c r="F13" s="35">
        <f t="shared" si="2"/>
        <v>771.2193420899686</v>
      </c>
      <c r="G13" s="39">
        <v>66348</v>
      </c>
      <c r="H13" s="37">
        <v>66078</v>
      </c>
      <c r="I13" s="40">
        <v>67144</v>
      </c>
      <c r="J13" s="39">
        <v>957603</v>
      </c>
      <c r="K13" s="52">
        <v>66508</v>
      </c>
      <c r="L13" s="38">
        <v>63603</v>
      </c>
      <c r="M13" s="43">
        <f t="shared" si="3"/>
        <v>1382.3084970359178</v>
      </c>
      <c r="N13" s="44">
        <f t="shared" si="4"/>
        <v>948.2738579565267</v>
      </c>
      <c r="O13" s="45">
        <f t="shared" si="5"/>
        <v>118920</v>
      </c>
      <c r="P13" s="39">
        <f t="shared" si="5"/>
        <v>81580</v>
      </c>
      <c r="Q13" s="46">
        <v>118.92</v>
      </c>
      <c r="R13" s="53">
        <v>81.58</v>
      </c>
      <c r="S13" s="48">
        <f t="shared" si="6"/>
        <v>3590.208066953388</v>
      </c>
      <c r="T13" s="49">
        <f t="shared" si="7"/>
        <v>308865.6</v>
      </c>
      <c r="U13" s="54">
        <v>6408</v>
      </c>
      <c r="V13" s="51">
        <v>86.03</v>
      </c>
      <c r="W13" s="11"/>
      <c r="AA13" s="10"/>
      <c r="AB13" s="10"/>
      <c r="AK13" s="7"/>
    </row>
    <row r="14" spans="1:37" s="6" customFormat="1" ht="24" customHeight="1">
      <c r="A14" s="34" t="s">
        <v>39</v>
      </c>
      <c r="B14" s="35">
        <v>871.67</v>
      </c>
      <c r="C14" s="36">
        <v>915.83</v>
      </c>
      <c r="D14" s="37">
        <f t="shared" si="0"/>
        <v>68827.06319999999</v>
      </c>
      <c r="E14" s="38">
        <f t="shared" si="1"/>
        <v>72313.9368</v>
      </c>
      <c r="F14" s="35">
        <f t="shared" si="2"/>
        <v>924.2527862208714</v>
      </c>
      <c r="G14" s="39">
        <v>72979</v>
      </c>
      <c r="H14" s="37">
        <v>71912</v>
      </c>
      <c r="I14" s="40">
        <v>76029</v>
      </c>
      <c r="J14" s="39">
        <v>1459413.3</v>
      </c>
      <c r="K14" s="52">
        <v>72869</v>
      </c>
      <c r="L14" s="38">
        <v>74914</v>
      </c>
      <c r="M14" s="43">
        <f t="shared" si="3"/>
        <v>1539.1337386018238</v>
      </c>
      <c r="N14" s="44">
        <f t="shared" si="4"/>
        <v>1108.535967578521</v>
      </c>
      <c r="O14" s="45">
        <f t="shared" si="5"/>
        <v>121530</v>
      </c>
      <c r="P14" s="39">
        <f t="shared" si="5"/>
        <v>87530</v>
      </c>
      <c r="Q14" s="46">
        <v>121.53</v>
      </c>
      <c r="R14" s="53">
        <v>87.53</v>
      </c>
      <c r="S14" s="48">
        <f t="shared" si="6"/>
        <v>4051.919326241135</v>
      </c>
      <c r="T14" s="49">
        <f t="shared" si="7"/>
        <v>319939.55</v>
      </c>
      <c r="U14" s="54">
        <v>6637.75</v>
      </c>
      <c r="V14" s="51">
        <v>78.96</v>
      </c>
      <c r="W14" s="11"/>
      <c r="AA14" s="10"/>
      <c r="AB14" s="10"/>
      <c r="AE14" s="12"/>
      <c r="AH14" s="13"/>
      <c r="AK14" s="7"/>
    </row>
    <row r="15" spans="1:37" s="6" customFormat="1" ht="24" customHeight="1">
      <c r="A15" s="34" t="s">
        <v>40</v>
      </c>
      <c r="B15" s="35">
        <v>887.08</v>
      </c>
      <c r="C15" s="36">
        <v>887.08</v>
      </c>
      <c r="D15" s="37">
        <f t="shared" si="0"/>
        <v>73521.19039999999</v>
      </c>
      <c r="E15" s="38">
        <f t="shared" si="1"/>
        <v>73521.19039999999</v>
      </c>
      <c r="F15" s="35">
        <f t="shared" si="2"/>
        <v>966.7471042471043</v>
      </c>
      <c r="G15" s="39">
        <v>80124</v>
      </c>
      <c r="H15" s="37">
        <v>80267</v>
      </c>
      <c r="I15" s="40">
        <v>79651</v>
      </c>
      <c r="J15" s="39">
        <v>1894898</v>
      </c>
      <c r="K15" s="52">
        <v>80212</v>
      </c>
      <c r="L15" s="38">
        <v>77882</v>
      </c>
      <c r="M15" s="43">
        <f t="shared" si="3"/>
        <v>1688.2239382239384</v>
      </c>
      <c r="N15" s="44">
        <f t="shared" si="4"/>
        <v>1137.1862934362935</v>
      </c>
      <c r="O15" s="45">
        <f t="shared" si="5"/>
        <v>139920</v>
      </c>
      <c r="P15" s="39">
        <f t="shared" si="5"/>
        <v>94250</v>
      </c>
      <c r="Q15" s="46">
        <v>139.92</v>
      </c>
      <c r="R15" s="53">
        <v>94.25</v>
      </c>
      <c r="S15" s="48">
        <f t="shared" si="6"/>
        <v>3904.037162162162</v>
      </c>
      <c r="T15" s="49">
        <f t="shared" si="7"/>
        <v>323566.6</v>
      </c>
      <c r="U15" s="54">
        <v>6713</v>
      </c>
      <c r="V15" s="51">
        <v>82.88</v>
      </c>
      <c r="W15" s="11"/>
      <c r="AK15" s="7"/>
    </row>
    <row r="16" spans="1:37" s="6" customFormat="1" ht="24" customHeight="1" thickBot="1">
      <c r="A16" s="103" t="s">
        <v>41</v>
      </c>
      <c r="B16" s="73">
        <v>863.75</v>
      </c>
      <c r="C16" s="104">
        <v>892.92</v>
      </c>
      <c r="D16" s="71">
        <f t="shared" si="0"/>
        <v>86521.83750000001</v>
      </c>
      <c r="E16" s="72">
        <f t="shared" si="1"/>
        <v>89443.79639999999</v>
      </c>
      <c r="F16" s="73">
        <f t="shared" si="2"/>
        <v>929.989018668264</v>
      </c>
      <c r="G16" s="74">
        <v>93157</v>
      </c>
      <c r="H16" s="71">
        <v>92690</v>
      </c>
      <c r="I16" s="75">
        <v>94712</v>
      </c>
      <c r="J16" s="74">
        <v>1586294</v>
      </c>
      <c r="K16" s="106">
        <v>93340</v>
      </c>
      <c r="L16" s="72">
        <v>89738</v>
      </c>
      <c r="M16" s="78">
        <f t="shared" si="3"/>
        <v>1513.4271738045322</v>
      </c>
      <c r="N16" s="79">
        <f t="shared" si="4"/>
        <v>1061.894778875911</v>
      </c>
      <c r="O16" s="80">
        <f t="shared" si="5"/>
        <v>151600</v>
      </c>
      <c r="P16" s="74">
        <f t="shared" si="5"/>
        <v>106370</v>
      </c>
      <c r="Q16" s="81">
        <v>151.6</v>
      </c>
      <c r="R16" s="107">
        <v>106.37</v>
      </c>
      <c r="S16" s="83">
        <f t="shared" si="6"/>
        <v>3229.4529300189674</v>
      </c>
      <c r="T16" s="84">
        <f t="shared" si="7"/>
        <v>323494.3</v>
      </c>
      <c r="U16" s="108">
        <v>6711.5</v>
      </c>
      <c r="V16" s="85">
        <v>100.17</v>
      </c>
      <c r="W16" s="11"/>
      <c r="AK16" s="7"/>
    </row>
    <row r="17" spans="1:37" s="6" customFormat="1" ht="24" customHeight="1">
      <c r="A17" s="139">
        <v>41000</v>
      </c>
      <c r="B17" s="140">
        <v>990</v>
      </c>
      <c r="C17" s="141">
        <v>995</v>
      </c>
      <c r="D17" s="142">
        <f t="shared" si="0"/>
        <v>81556.2</v>
      </c>
      <c r="E17" s="143">
        <f t="shared" si="1"/>
        <v>81968.09999999999</v>
      </c>
      <c r="F17" s="144">
        <f t="shared" si="2"/>
        <v>1176.4870114105365</v>
      </c>
      <c r="G17" s="145">
        <v>96919</v>
      </c>
      <c r="H17" s="142">
        <v>98314</v>
      </c>
      <c r="I17" s="146">
        <v>92564</v>
      </c>
      <c r="J17" s="145">
        <v>2299667</v>
      </c>
      <c r="K17" s="147">
        <v>97253</v>
      </c>
      <c r="L17" s="148">
        <v>91485</v>
      </c>
      <c r="M17" s="149">
        <f t="shared" si="3"/>
        <v>1893.663510560816</v>
      </c>
      <c r="N17" s="150">
        <f t="shared" si="4"/>
        <v>1395.9698956057296</v>
      </c>
      <c r="O17" s="151">
        <f t="shared" si="5"/>
        <v>156000</v>
      </c>
      <c r="P17" s="145">
        <f t="shared" si="5"/>
        <v>115000</v>
      </c>
      <c r="Q17" s="152">
        <v>156</v>
      </c>
      <c r="R17" s="153">
        <v>115</v>
      </c>
      <c r="S17" s="154">
        <f t="shared" si="6"/>
        <v>3927.73245933479</v>
      </c>
      <c r="T17" s="155">
        <f t="shared" si="7"/>
        <v>323566.6</v>
      </c>
      <c r="U17" s="156">
        <v>6713</v>
      </c>
      <c r="V17" s="157">
        <v>82.38</v>
      </c>
      <c r="W17" s="5"/>
      <c r="AK17" s="7"/>
    </row>
    <row r="18" spans="1:23" s="6" customFormat="1" ht="24" customHeight="1">
      <c r="A18" s="69" t="s">
        <v>42</v>
      </c>
      <c r="B18" s="115">
        <v>810</v>
      </c>
      <c r="C18" s="116">
        <v>895</v>
      </c>
      <c r="D18" s="37">
        <f t="shared" si="0"/>
        <v>65140.200000000004</v>
      </c>
      <c r="E18" s="38">
        <f t="shared" si="1"/>
        <v>71975.90000000001</v>
      </c>
      <c r="F18" s="35">
        <f t="shared" si="2"/>
        <v>975.4911713504104</v>
      </c>
      <c r="G18" s="39">
        <v>78449</v>
      </c>
      <c r="H18" s="37">
        <v>77553</v>
      </c>
      <c r="I18" s="40">
        <v>81639</v>
      </c>
      <c r="J18" s="39">
        <v>2153500</v>
      </c>
      <c r="K18" s="41">
        <v>78337</v>
      </c>
      <c r="L18" s="42">
        <v>82860</v>
      </c>
      <c r="M18" s="43">
        <f t="shared" si="3"/>
        <v>1815.4687888584929</v>
      </c>
      <c r="N18" s="44">
        <f t="shared" si="4"/>
        <v>1243.4717731907485</v>
      </c>
      <c r="O18" s="45">
        <f t="shared" si="5"/>
        <v>146000</v>
      </c>
      <c r="P18" s="39">
        <f t="shared" si="5"/>
        <v>100000</v>
      </c>
      <c r="Q18" s="46">
        <v>146</v>
      </c>
      <c r="R18" s="47">
        <v>100</v>
      </c>
      <c r="S18" s="48">
        <f t="shared" si="6"/>
        <v>4049.231534444168</v>
      </c>
      <c r="T18" s="49">
        <f t="shared" si="7"/>
        <v>325639.2</v>
      </c>
      <c r="U18" s="70">
        <v>6756</v>
      </c>
      <c r="V18" s="51">
        <v>80.42</v>
      </c>
      <c r="W18" s="5"/>
    </row>
    <row r="19" spans="1:23" s="6" customFormat="1" ht="24" customHeight="1">
      <c r="A19" s="69" t="s">
        <v>43</v>
      </c>
      <c r="B19" s="115">
        <v>680</v>
      </c>
      <c r="C19" s="116">
        <v>765</v>
      </c>
      <c r="D19" s="37">
        <f t="shared" si="0"/>
        <v>53903.6</v>
      </c>
      <c r="E19" s="38">
        <f t="shared" si="1"/>
        <v>60641.549999999996</v>
      </c>
      <c r="F19" s="35">
        <f t="shared" si="2"/>
        <v>837.52996089315</v>
      </c>
      <c r="G19" s="39">
        <v>66391</v>
      </c>
      <c r="H19" s="37">
        <v>62943</v>
      </c>
      <c r="I19" s="40">
        <v>74213</v>
      </c>
      <c r="J19" s="39">
        <v>2099500</v>
      </c>
      <c r="K19" s="41">
        <v>65488</v>
      </c>
      <c r="L19" s="42">
        <v>77679</v>
      </c>
      <c r="M19" s="43">
        <f t="shared" si="3"/>
        <v>1639.9646776838654</v>
      </c>
      <c r="N19" s="44">
        <f t="shared" si="4"/>
        <v>1147.9752743787058</v>
      </c>
      <c r="O19" s="45">
        <f t="shared" si="5"/>
        <v>130000</v>
      </c>
      <c r="P19" s="39">
        <f t="shared" si="5"/>
        <v>91000</v>
      </c>
      <c r="Q19" s="46">
        <v>130</v>
      </c>
      <c r="R19" s="47">
        <v>91</v>
      </c>
      <c r="S19" s="48">
        <f t="shared" si="6"/>
        <v>4109.7994197048065</v>
      </c>
      <c r="T19" s="49">
        <f t="shared" si="7"/>
        <v>325783.8</v>
      </c>
      <c r="U19" s="70">
        <v>6759</v>
      </c>
      <c r="V19" s="51">
        <v>79.27</v>
      </c>
      <c r="W19" s="5"/>
    </row>
    <row r="20" spans="1:23" s="6" customFormat="1" ht="24" customHeight="1">
      <c r="A20" s="69" t="s">
        <v>44</v>
      </c>
      <c r="B20" s="115">
        <v>575</v>
      </c>
      <c r="C20" s="116">
        <v>620</v>
      </c>
      <c r="D20" s="37">
        <f t="shared" si="0"/>
        <v>45724</v>
      </c>
      <c r="E20" s="38">
        <f t="shared" si="1"/>
        <v>49302.399999999994</v>
      </c>
      <c r="F20" s="35">
        <f t="shared" si="2"/>
        <v>718.9512072434608</v>
      </c>
      <c r="G20" s="39">
        <v>57171</v>
      </c>
      <c r="H20" s="37">
        <v>55060</v>
      </c>
      <c r="I20" s="40">
        <v>62082</v>
      </c>
      <c r="J20" s="39">
        <v>1256125</v>
      </c>
      <c r="K20" s="41">
        <v>56667</v>
      </c>
      <c r="L20" s="42">
        <v>61677</v>
      </c>
      <c r="M20" s="43">
        <f t="shared" si="3"/>
        <v>1496.4788732394368</v>
      </c>
      <c r="N20" s="44">
        <f t="shared" si="4"/>
        <v>1006.036217303823</v>
      </c>
      <c r="O20" s="45">
        <f t="shared" si="5"/>
        <v>119000</v>
      </c>
      <c r="P20" s="39">
        <f t="shared" si="5"/>
        <v>80000</v>
      </c>
      <c r="Q20" s="46">
        <v>119</v>
      </c>
      <c r="R20" s="47">
        <v>80</v>
      </c>
      <c r="S20" s="48">
        <f t="shared" si="6"/>
        <v>4085.9683098591554</v>
      </c>
      <c r="T20" s="49">
        <f t="shared" si="7"/>
        <v>324916.2</v>
      </c>
      <c r="U20" s="70">
        <v>6741</v>
      </c>
      <c r="V20" s="51">
        <v>79.52</v>
      </c>
      <c r="W20" s="5"/>
    </row>
    <row r="21" spans="1:23" s="6" customFormat="1" ht="24" customHeight="1">
      <c r="A21" s="69" t="s">
        <v>45</v>
      </c>
      <c r="B21" s="115">
        <v>775</v>
      </c>
      <c r="C21" s="116">
        <v>775</v>
      </c>
      <c r="D21" s="37">
        <f t="shared" si="0"/>
        <v>60829.74999999999</v>
      </c>
      <c r="E21" s="38">
        <f t="shared" si="1"/>
        <v>60829.74999999999</v>
      </c>
      <c r="F21" s="35">
        <f t="shared" si="2"/>
        <v>748.1844820996306</v>
      </c>
      <c r="G21" s="39">
        <v>58725</v>
      </c>
      <c r="H21" s="37">
        <v>58272</v>
      </c>
      <c r="I21" s="40">
        <v>60235</v>
      </c>
      <c r="J21" s="39">
        <v>2343000</v>
      </c>
      <c r="K21" s="41">
        <v>58393</v>
      </c>
      <c r="L21" s="42">
        <v>65332</v>
      </c>
      <c r="M21" s="43">
        <f t="shared" si="3"/>
        <v>1414.1928908141165</v>
      </c>
      <c r="N21" s="44">
        <f t="shared" si="4"/>
        <v>879.09287807364</v>
      </c>
      <c r="O21" s="45">
        <f t="shared" si="5"/>
        <v>111000</v>
      </c>
      <c r="P21" s="39">
        <f t="shared" si="5"/>
        <v>69000</v>
      </c>
      <c r="Q21" s="46">
        <v>111</v>
      </c>
      <c r="R21" s="47">
        <v>69</v>
      </c>
      <c r="S21" s="48">
        <f t="shared" si="6"/>
        <v>4142.6576633966115</v>
      </c>
      <c r="T21" s="49">
        <f t="shared" si="7"/>
        <v>325157.2</v>
      </c>
      <c r="U21" s="70">
        <v>6746</v>
      </c>
      <c r="V21" s="51">
        <v>78.49</v>
      </c>
      <c r="W21" s="5"/>
    </row>
    <row r="22" spans="1:23" s="6" customFormat="1" ht="24" customHeight="1">
      <c r="A22" s="69" t="s">
        <v>46</v>
      </c>
      <c r="B22" s="115">
        <v>970</v>
      </c>
      <c r="C22" s="116">
        <v>930</v>
      </c>
      <c r="D22" s="37">
        <f t="shared" si="0"/>
        <v>76174.1</v>
      </c>
      <c r="E22" s="38">
        <f t="shared" si="1"/>
        <v>73032.9</v>
      </c>
      <c r="F22" s="35">
        <f t="shared" si="2"/>
        <v>927.5181459314912</v>
      </c>
      <c r="G22" s="39">
        <v>72838</v>
      </c>
      <c r="H22" s="37">
        <v>72823</v>
      </c>
      <c r="I22" s="40">
        <v>72908</v>
      </c>
      <c r="J22" s="39">
        <v>1487000</v>
      </c>
      <c r="K22" s="41">
        <v>72633</v>
      </c>
      <c r="L22" s="42">
        <v>71967</v>
      </c>
      <c r="M22" s="43">
        <f t="shared" si="3"/>
        <v>1617.2163504393225</v>
      </c>
      <c r="N22" s="44">
        <f t="shared" si="4"/>
        <v>1031.452947917993</v>
      </c>
      <c r="O22" s="45">
        <f t="shared" si="5"/>
        <v>127000</v>
      </c>
      <c r="P22" s="39">
        <f t="shared" si="5"/>
        <v>81000</v>
      </c>
      <c r="Q22" s="46">
        <v>127</v>
      </c>
      <c r="R22" s="47">
        <v>81</v>
      </c>
      <c r="S22" s="48">
        <f t="shared" si="6"/>
        <v>4141.1613396154335</v>
      </c>
      <c r="T22" s="49">
        <f t="shared" si="7"/>
        <v>325205.4</v>
      </c>
      <c r="U22" s="70">
        <v>6747</v>
      </c>
      <c r="V22" s="51">
        <v>78.53</v>
      </c>
      <c r="W22" s="5"/>
    </row>
    <row r="23" spans="1:23" s="6" customFormat="1" ht="24" customHeight="1">
      <c r="A23" s="69" t="s">
        <v>47</v>
      </c>
      <c r="B23" s="115">
        <v>1025</v>
      </c>
      <c r="C23" s="116">
        <v>965</v>
      </c>
      <c r="D23" s="37">
        <f t="shared" si="0"/>
        <v>80257.5</v>
      </c>
      <c r="E23" s="38">
        <f t="shared" si="1"/>
        <v>75559.5</v>
      </c>
      <c r="F23" s="35">
        <f t="shared" si="2"/>
        <v>1051.1366538952745</v>
      </c>
      <c r="G23" s="39">
        <v>82304</v>
      </c>
      <c r="H23" s="37">
        <v>82861</v>
      </c>
      <c r="I23" s="40">
        <v>80714</v>
      </c>
      <c r="J23" s="39">
        <v>1112400</v>
      </c>
      <c r="K23" s="41">
        <v>82584</v>
      </c>
      <c r="L23" s="42">
        <v>75219</v>
      </c>
      <c r="M23" s="43">
        <f t="shared" si="3"/>
        <v>1826.309067688378</v>
      </c>
      <c r="N23" s="44">
        <f t="shared" si="4"/>
        <v>1200.5108556832695</v>
      </c>
      <c r="O23" s="45">
        <f aca="true" t="shared" si="8" ref="O23:P40">Q23*1000</f>
        <v>143000</v>
      </c>
      <c r="P23" s="39">
        <f t="shared" si="8"/>
        <v>94000</v>
      </c>
      <c r="Q23" s="46">
        <v>143</v>
      </c>
      <c r="R23" s="47">
        <v>94</v>
      </c>
      <c r="S23" s="48">
        <f t="shared" si="6"/>
        <v>4153.325670498085</v>
      </c>
      <c r="T23" s="49">
        <f t="shared" si="7"/>
        <v>325205.4</v>
      </c>
      <c r="U23" s="70">
        <v>6747</v>
      </c>
      <c r="V23" s="51">
        <v>78.3</v>
      </c>
      <c r="W23" s="5"/>
    </row>
    <row r="24" spans="1:23" s="6" customFormat="1" ht="24" customHeight="1">
      <c r="A24" s="69" t="s">
        <v>48</v>
      </c>
      <c r="B24" s="115">
        <v>1050</v>
      </c>
      <c r="C24" s="116">
        <v>990</v>
      </c>
      <c r="D24" s="37">
        <f t="shared" si="0"/>
        <v>83832</v>
      </c>
      <c r="E24" s="38">
        <f t="shared" si="1"/>
        <v>79041.6</v>
      </c>
      <c r="F24" s="35">
        <f t="shared" si="2"/>
        <v>1076.5906813627255</v>
      </c>
      <c r="G24" s="39">
        <v>85955</v>
      </c>
      <c r="H24" s="37">
        <v>86706</v>
      </c>
      <c r="I24" s="40">
        <v>83610</v>
      </c>
      <c r="J24" s="39">
        <v>1715000</v>
      </c>
      <c r="K24" s="41">
        <v>86203</v>
      </c>
      <c r="L24" s="42">
        <v>78192</v>
      </c>
      <c r="M24" s="43">
        <f t="shared" si="3"/>
        <v>1841.1823647294589</v>
      </c>
      <c r="N24" s="44">
        <f t="shared" si="4"/>
        <v>1214.9298597194388</v>
      </c>
      <c r="O24" s="45">
        <f t="shared" si="8"/>
        <v>147000</v>
      </c>
      <c r="P24" s="39">
        <f t="shared" si="8"/>
        <v>97000</v>
      </c>
      <c r="Q24" s="46">
        <v>147</v>
      </c>
      <c r="R24" s="47">
        <v>97</v>
      </c>
      <c r="S24" s="48">
        <f t="shared" si="6"/>
        <v>4073.8176352705404</v>
      </c>
      <c r="T24" s="49">
        <f t="shared" si="7"/>
        <v>325253.6</v>
      </c>
      <c r="U24" s="70">
        <v>6748</v>
      </c>
      <c r="V24" s="51">
        <v>79.84</v>
      </c>
      <c r="W24" s="5"/>
    </row>
    <row r="25" spans="1:23" s="6" customFormat="1" ht="24" customHeight="1">
      <c r="A25" s="111" t="s">
        <v>49</v>
      </c>
      <c r="B25" s="117">
        <v>1010</v>
      </c>
      <c r="C25" s="118">
        <v>950</v>
      </c>
      <c r="D25" s="55">
        <f t="shared" si="0"/>
        <v>83133.1</v>
      </c>
      <c r="E25" s="56">
        <f t="shared" si="1"/>
        <v>78194.5</v>
      </c>
      <c r="F25" s="109">
        <f t="shared" si="2"/>
        <v>1075.3735876564208</v>
      </c>
      <c r="G25" s="57">
        <v>88514</v>
      </c>
      <c r="H25" s="55">
        <v>88895</v>
      </c>
      <c r="I25" s="58">
        <v>86777</v>
      </c>
      <c r="J25" s="57">
        <v>1404666.6666666667</v>
      </c>
      <c r="K25" s="59">
        <v>88585</v>
      </c>
      <c r="L25" s="86">
        <v>75720</v>
      </c>
      <c r="M25" s="60">
        <f t="shared" si="3"/>
        <v>1810.2296197302878</v>
      </c>
      <c r="N25" s="61">
        <f t="shared" si="4"/>
        <v>1202.7700157939496</v>
      </c>
      <c r="O25" s="62">
        <f t="shared" si="8"/>
        <v>149000</v>
      </c>
      <c r="P25" s="57">
        <f t="shared" si="8"/>
        <v>99000</v>
      </c>
      <c r="Q25" s="63">
        <v>149</v>
      </c>
      <c r="R25" s="64">
        <v>99</v>
      </c>
      <c r="S25" s="65">
        <f t="shared" si="6"/>
        <v>3890.666990645122</v>
      </c>
      <c r="T25" s="66">
        <f t="shared" si="7"/>
        <v>320240.8</v>
      </c>
      <c r="U25" s="67">
        <v>6644</v>
      </c>
      <c r="V25" s="68">
        <v>82.31</v>
      </c>
      <c r="W25" s="5"/>
    </row>
    <row r="26" spans="1:23" s="6" customFormat="1" ht="24" customHeight="1">
      <c r="A26" s="112">
        <v>41275</v>
      </c>
      <c r="B26" s="113">
        <v>955</v>
      </c>
      <c r="C26" s="114">
        <v>955</v>
      </c>
      <c r="D26" s="87">
        <f t="shared" si="0"/>
        <v>83161.4</v>
      </c>
      <c r="E26" s="88">
        <f t="shared" si="1"/>
        <v>83161.4</v>
      </c>
      <c r="F26" s="89">
        <f t="shared" si="2"/>
        <v>1027.0326136885622</v>
      </c>
      <c r="G26" s="90">
        <v>89434</v>
      </c>
      <c r="H26" s="87">
        <v>89919</v>
      </c>
      <c r="I26" s="91">
        <v>87516</v>
      </c>
      <c r="J26" s="90">
        <v>1133444</v>
      </c>
      <c r="K26" s="92">
        <v>89427</v>
      </c>
      <c r="L26" s="93"/>
      <c r="M26" s="94">
        <f t="shared" si="3"/>
        <v>1711.070280202113</v>
      </c>
      <c r="N26" s="95">
        <f t="shared" si="4"/>
        <v>1136.885622416169</v>
      </c>
      <c r="O26" s="96">
        <f t="shared" si="8"/>
        <v>149000</v>
      </c>
      <c r="P26" s="90">
        <f t="shared" si="8"/>
        <v>99000</v>
      </c>
      <c r="Q26" s="97">
        <v>149</v>
      </c>
      <c r="R26" s="98">
        <v>99</v>
      </c>
      <c r="S26" s="99">
        <f t="shared" si="6"/>
        <v>3679.7611391823616</v>
      </c>
      <c r="T26" s="100">
        <f t="shared" si="7"/>
        <v>320433.60000000003</v>
      </c>
      <c r="U26" s="101">
        <v>6648</v>
      </c>
      <c r="V26" s="102">
        <v>87.08</v>
      </c>
      <c r="W26" s="5"/>
    </row>
    <row r="27" spans="1:23" s="6" customFormat="1" ht="24" customHeight="1">
      <c r="A27" s="69" t="s">
        <v>26</v>
      </c>
      <c r="B27" s="115">
        <v>910</v>
      </c>
      <c r="C27" s="116">
        <v>910</v>
      </c>
      <c r="D27" s="37">
        <f t="shared" si="0"/>
        <v>83246.8</v>
      </c>
      <c r="E27" s="38">
        <f t="shared" si="1"/>
        <v>83246.8</v>
      </c>
      <c r="F27" s="35">
        <f t="shared" si="2"/>
        <v>984.750765194578</v>
      </c>
      <c r="G27" s="39">
        <v>90085</v>
      </c>
      <c r="H27" s="37">
        <v>89878</v>
      </c>
      <c r="I27" s="40">
        <v>90643</v>
      </c>
      <c r="J27" s="39">
        <v>3494667</v>
      </c>
      <c r="K27" s="41">
        <v>89985</v>
      </c>
      <c r="L27" s="42">
        <v>92909</v>
      </c>
      <c r="M27" s="43">
        <f t="shared" si="3"/>
        <v>1650.6340183646698</v>
      </c>
      <c r="N27" s="44">
        <f t="shared" si="4"/>
        <v>1125.9291648447747</v>
      </c>
      <c r="O27" s="45">
        <f t="shared" si="8"/>
        <v>151000</v>
      </c>
      <c r="P27" s="39">
        <f t="shared" si="8"/>
        <v>103000</v>
      </c>
      <c r="Q27" s="46">
        <v>151</v>
      </c>
      <c r="R27" s="47">
        <v>103</v>
      </c>
      <c r="S27" s="48">
        <f t="shared" si="6"/>
        <v>3503.825972890249</v>
      </c>
      <c r="T27" s="49">
        <f t="shared" si="7"/>
        <v>320530</v>
      </c>
      <c r="U27" s="70">
        <v>6650</v>
      </c>
      <c r="V27" s="51">
        <v>91.48</v>
      </c>
      <c r="W27" s="5"/>
    </row>
    <row r="28" spans="1:23" s="6" customFormat="1" ht="24" customHeight="1">
      <c r="A28" s="69" t="s">
        <v>50</v>
      </c>
      <c r="B28" s="115">
        <v>895</v>
      </c>
      <c r="C28" s="116">
        <v>895</v>
      </c>
      <c r="D28" s="37">
        <f t="shared" si="0"/>
        <v>84201.59999999999</v>
      </c>
      <c r="E28" s="38">
        <f t="shared" si="1"/>
        <v>84201.59999999999</v>
      </c>
      <c r="F28" s="35">
        <f t="shared" si="2"/>
        <v>956.8027210884354</v>
      </c>
      <c r="G28" s="39">
        <v>90016</v>
      </c>
      <c r="H28" s="37">
        <v>89612</v>
      </c>
      <c r="I28" s="40">
        <v>91679</v>
      </c>
      <c r="J28" s="39">
        <v>10744000</v>
      </c>
      <c r="K28" s="41">
        <v>89865</v>
      </c>
      <c r="L28" s="42">
        <v>92134</v>
      </c>
      <c r="M28" s="43">
        <f t="shared" si="3"/>
        <v>1605.0170068027212</v>
      </c>
      <c r="N28" s="44">
        <f t="shared" si="4"/>
        <v>1094.812925170068</v>
      </c>
      <c r="O28" s="45">
        <f t="shared" si="8"/>
        <v>151000</v>
      </c>
      <c r="P28" s="39">
        <f t="shared" si="8"/>
        <v>103000</v>
      </c>
      <c r="Q28" s="46">
        <v>151</v>
      </c>
      <c r="R28" s="47">
        <v>103</v>
      </c>
      <c r="S28" s="48">
        <f t="shared" si="6"/>
        <v>3410.0680272108843</v>
      </c>
      <c r="T28" s="49">
        <f t="shared" si="7"/>
        <v>320819.2</v>
      </c>
      <c r="U28" s="70">
        <v>6656</v>
      </c>
      <c r="V28" s="51">
        <v>94.08</v>
      </c>
      <c r="W28" s="5"/>
    </row>
    <row r="29" spans="1:23" s="6" customFormat="1" ht="24" customHeight="1">
      <c r="A29" s="69" t="s">
        <v>51</v>
      </c>
      <c r="B29" s="115">
        <v>790</v>
      </c>
      <c r="C29" s="116">
        <v>835</v>
      </c>
      <c r="D29" s="37">
        <f t="shared" si="0"/>
        <v>75761</v>
      </c>
      <c r="E29" s="38">
        <f t="shared" si="1"/>
        <v>80076.5</v>
      </c>
      <c r="F29" s="35">
        <f t="shared" si="2"/>
        <v>920.0938477580813</v>
      </c>
      <c r="G29" s="39">
        <v>88237</v>
      </c>
      <c r="H29" s="37">
        <v>87498</v>
      </c>
      <c r="I29" s="40">
        <v>90189</v>
      </c>
      <c r="J29" s="39">
        <v>810100</v>
      </c>
      <c r="K29" s="41">
        <v>88204</v>
      </c>
      <c r="L29" s="42">
        <v>88420</v>
      </c>
      <c r="M29" s="43">
        <f t="shared" si="3"/>
        <v>1522.4191866527633</v>
      </c>
      <c r="N29" s="44">
        <f t="shared" si="4"/>
        <v>1042.7528675703857</v>
      </c>
      <c r="O29" s="45">
        <f t="shared" si="8"/>
        <v>146000</v>
      </c>
      <c r="P29" s="39">
        <f t="shared" si="8"/>
        <v>100000</v>
      </c>
      <c r="Q29" s="46">
        <v>146</v>
      </c>
      <c r="R29" s="47">
        <v>100</v>
      </c>
      <c r="S29" s="48">
        <f t="shared" si="6"/>
        <v>3345.3514077163713</v>
      </c>
      <c r="T29" s="49">
        <f t="shared" si="7"/>
        <v>320819.2</v>
      </c>
      <c r="U29" s="70">
        <v>6656</v>
      </c>
      <c r="V29" s="51">
        <v>95.9</v>
      </c>
      <c r="W29" s="5"/>
    </row>
    <row r="30" spans="1:23" s="6" customFormat="1" ht="24" customHeight="1">
      <c r="A30" s="69" t="s">
        <v>42</v>
      </c>
      <c r="B30" s="115">
        <v>735</v>
      </c>
      <c r="C30" s="116">
        <v>775</v>
      </c>
      <c r="D30" s="37">
        <f t="shared" si="0"/>
        <v>73014.90000000001</v>
      </c>
      <c r="E30" s="38">
        <f t="shared" si="1"/>
        <v>76988.5</v>
      </c>
      <c r="F30" s="35">
        <f t="shared" si="2"/>
        <v>837.4572176364002</v>
      </c>
      <c r="G30" s="39">
        <v>83193</v>
      </c>
      <c r="H30" s="37">
        <v>81937</v>
      </c>
      <c r="I30" s="40">
        <v>86067</v>
      </c>
      <c r="J30" s="39">
        <v>1246917</v>
      </c>
      <c r="K30" s="41">
        <v>82969</v>
      </c>
      <c r="L30" s="42">
        <v>85117</v>
      </c>
      <c r="M30" s="43">
        <f t="shared" si="3"/>
        <v>1409.301389168512</v>
      </c>
      <c r="N30" s="44">
        <f t="shared" si="4"/>
        <v>966.3780954298369</v>
      </c>
      <c r="O30" s="45">
        <f t="shared" si="8"/>
        <v>140000</v>
      </c>
      <c r="P30" s="39">
        <f t="shared" si="8"/>
        <v>96000</v>
      </c>
      <c r="Q30" s="46">
        <v>140</v>
      </c>
      <c r="R30" s="47">
        <v>96</v>
      </c>
      <c r="S30" s="48">
        <f t="shared" si="6"/>
        <v>3233.3883631971007</v>
      </c>
      <c r="T30" s="49">
        <f t="shared" si="7"/>
        <v>321204.8</v>
      </c>
      <c r="U30" s="70">
        <v>6664</v>
      </c>
      <c r="V30" s="51">
        <v>99.34</v>
      </c>
      <c r="W30" s="5"/>
    </row>
    <row r="31" spans="1:23" s="6" customFormat="1" ht="24" customHeight="1">
      <c r="A31" s="69" t="s">
        <v>43</v>
      </c>
      <c r="B31" s="115">
        <v>745</v>
      </c>
      <c r="C31" s="116">
        <v>770</v>
      </c>
      <c r="D31" s="37">
        <f t="shared" si="0"/>
        <v>74410.59999999999</v>
      </c>
      <c r="E31" s="38">
        <f t="shared" si="1"/>
        <v>76907.59999999999</v>
      </c>
      <c r="F31" s="35">
        <f t="shared" si="2"/>
        <v>823.2879455346416</v>
      </c>
      <c r="G31" s="39">
        <v>82230</v>
      </c>
      <c r="H31" s="37">
        <v>81200</v>
      </c>
      <c r="I31" s="40">
        <v>85083</v>
      </c>
      <c r="J31" s="39">
        <v>2004000</v>
      </c>
      <c r="K31" s="41">
        <v>82082</v>
      </c>
      <c r="L31" s="42">
        <v>84081</v>
      </c>
      <c r="M31" s="43">
        <f t="shared" si="3"/>
        <v>1401.6820184221067</v>
      </c>
      <c r="N31" s="44">
        <f t="shared" si="4"/>
        <v>961.1533840608731</v>
      </c>
      <c r="O31" s="45">
        <f t="shared" si="8"/>
        <v>140000</v>
      </c>
      <c r="P31" s="39">
        <f t="shared" si="8"/>
        <v>96000</v>
      </c>
      <c r="Q31" s="46">
        <v>140</v>
      </c>
      <c r="R31" s="47">
        <v>96</v>
      </c>
      <c r="S31" s="48">
        <f t="shared" si="6"/>
        <v>3215.9070885062074</v>
      </c>
      <c r="T31" s="49">
        <f t="shared" si="7"/>
        <v>321204.8</v>
      </c>
      <c r="U31" s="70">
        <v>6664</v>
      </c>
      <c r="V31" s="51">
        <v>99.88</v>
      </c>
      <c r="W31" s="5"/>
    </row>
    <row r="32" spans="1:23" s="6" customFormat="1" ht="24" customHeight="1">
      <c r="A32" s="69" t="s">
        <v>52</v>
      </c>
      <c r="B32" s="115">
        <v>795</v>
      </c>
      <c r="C32" s="116">
        <v>790</v>
      </c>
      <c r="D32" s="37">
        <f t="shared" si="0"/>
        <v>78506.25</v>
      </c>
      <c r="E32" s="38">
        <f t="shared" si="1"/>
        <v>78012.5</v>
      </c>
      <c r="F32" s="35">
        <f t="shared" si="2"/>
        <v>825.093670886076</v>
      </c>
      <c r="G32" s="39">
        <v>81478</v>
      </c>
      <c r="H32" s="37">
        <v>80638</v>
      </c>
      <c r="I32" s="40">
        <v>83686</v>
      </c>
      <c r="J32" s="39">
        <v>2184500</v>
      </c>
      <c r="K32" s="41">
        <v>81236</v>
      </c>
      <c r="L32" s="42">
        <v>83295</v>
      </c>
      <c r="M32" s="43">
        <f t="shared" si="3"/>
        <v>1427.8481012658228</v>
      </c>
      <c r="N32" s="44">
        <f t="shared" si="4"/>
        <v>962.0253164556962</v>
      </c>
      <c r="O32" s="45">
        <f t="shared" si="8"/>
        <v>141000</v>
      </c>
      <c r="P32" s="39">
        <f t="shared" si="8"/>
        <v>95000</v>
      </c>
      <c r="Q32" s="46">
        <v>141</v>
      </c>
      <c r="R32" s="47">
        <v>95</v>
      </c>
      <c r="S32" s="48">
        <f t="shared" si="6"/>
        <v>3252.706835443038</v>
      </c>
      <c r="T32" s="49">
        <f t="shared" si="7"/>
        <v>321204.8</v>
      </c>
      <c r="U32" s="70">
        <v>6664</v>
      </c>
      <c r="V32" s="51">
        <v>98.75</v>
      </c>
      <c r="W32" s="5"/>
    </row>
    <row r="33" spans="1:23" s="6" customFormat="1" ht="24" customHeight="1">
      <c r="A33" s="69" t="s">
        <v>45</v>
      </c>
      <c r="B33" s="115">
        <v>820</v>
      </c>
      <c r="C33" s="116">
        <v>820</v>
      </c>
      <c r="D33" s="37">
        <f t="shared" si="0"/>
        <v>80720.8</v>
      </c>
      <c r="E33" s="38">
        <f t="shared" si="1"/>
        <v>80720.8</v>
      </c>
      <c r="F33" s="35">
        <f t="shared" si="2"/>
        <v>865.7761072734661</v>
      </c>
      <c r="G33" s="39">
        <v>85227</v>
      </c>
      <c r="H33" s="37">
        <v>85016</v>
      </c>
      <c r="I33" s="40">
        <v>85992</v>
      </c>
      <c r="J33" s="39">
        <v>916571</v>
      </c>
      <c r="K33" s="41">
        <v>85101</v>
      </c>
      <c r="L33" s="42">
        <v>87247</v>
      </c>
      <c r="M33" s="43">
        <f t="shared" si="3"/>
        <v>1485.168630637952</v>
      </c>
      <c r="N33" s="44">
        <f t="shared" si="4"/>
        <v>1009.7521332791548</v>
      </c>
      <c r="O33" s="45">
        <f t="shared" si="8"/>
        <v>146200</v>
      </c>
      <c r="P33" s="39">
        <f t="shared" si="8"/>
        <v>99400</v>
      </c>
      <c r="Q33" s="46">
        <v>146.2</v>
      </c>
      <c r="R33" s="47">
        <v>99.4</v>
      </c>
      <c r="S33" s="48">
        <f t="shared" si="6"/>
        <v>3266.3774888256803</v>
      </c>
      <c r="T33" s="49">
        <f t="shared" si="7"/>
        <v>321542.19999999995</v>
      </c>
      <c r="U33" s="70">
        <v>6671</v>
      </c>
      <c r="V33" s="51">
        <v>98.44</v>
      </c>
      <c r="W33" s="5"/>
    </row>
    <row r="34" spans="1:23" s="6" customFormat="1" ht="24" customHeight="1">
      <c r="A34" s="69" t="s">
        <v>46</v>
      </c>
      <c r="B34" s="115">
        <v>850</v>
      </c>
      <c r="C34" s="116">
        <v>875</v>
      </c>
      <c r="D34" s="37">
        <f t="shared" si="0"/>
        <v>83971.5</v>
      </c>
      <c r="E34" s="38">
        <f t="shared" si="1"/>
        <v>86441.25</v>
      </c>
      <c r="F34" s="35">
        <f t="shared" si="2"/>
        <v>883.0549650774369</v>
      </c>
      <c r="G34" s="39">
        <v>87237</v>
      </c>
      <c r="H34" s="37">
        <v>86757</v>
      </c>
      <c r="I34" s="40">
        <v>88302</v>
      </c>
      <c r="J34" s="39">
        <v>5056333</v>
      </c>
      <c r="K34" s="41">
        <v>87048</v>
      </c>
      <c r="L34" s="42">
        <v>89958</v>
      </c>
      <c r="M34" s="43">
        <f t="shared" si="3"/>
        <v>1488.0048587913755</v>
      </c>
      <c r="N34" s="44">
        <f t="shared" si="4"/>
        <v>1022.3706852920335</v>
      </c>
      <c r="O34" s="45">
        <f t="shared" si="8"/>
        <v>147000</v>
      </c>
      <c r="P34" s="39">
        <f t="shared" si="8"/>
        <v>101000</v>
      </c>
      <c r="Q34" s="46">
        <v>147</v>
      </c>
      <c r="R34" s="47">
        <v>101</v>
      </c>
      <c r="S34" s="48">
        <f t="shared" si="6"/>
        <v>3224.555116914668</v>
      </c>
      <c r="T34" s="49">
        <f t="shared" si="7"/>
        <v>318553.80000000005</v>
      </c>
      <c r="U34" s="70">
        <v>6609</v>
      </c>
      <c r="V34" s="51">
        <v>98.79</v>
      </c>
      <c r="W34" s="5"/>
    </row>
    <row r="35" spans="1:23" s="15" customFormat="1" ht="24" customHeight="1">
      <c r="A35" s="69" t="s">
        <v>47</v>
      </c>
      <c r="B35" s="115">
        <v>820</v>
      </c>
      <c r="C35" s="116">
        <v>850</v>
      </c>
      <c r="D35" s="37">
        <f t="shared" si="0"/>
        <v>80597.8</v>
      </c>
      <c r="E35" s="38">
        <f t="shared" si="1"/>
        <v>83546.5</v>
      </c>
      <c r="F35" s="35">
        <f t="shared" si="2"/>
        <v>896.3577169600162</v>
      </c>
      <c r="G35" s="39">
        <v>88103</v>
      </c>
      <c r="H35" s="37">
        <v>87248</v>
      </c>
      <c r="I35" s="40">
        <v>91544</v>
      </c>
      <c r="J35" s="39">
        <v>580529</v>
      </c>
      <c r="K35" s="41">
        <v>87982</v>
      </c>
      <c r="L35" s="42">
        <v>89976</v>
      </c>
      <c r="M35" s="43">
        <f t="shared" si="3"/>
        <v>1505.748295859192</v>
      </c>
      <c r="N35" s="44">
        <f t="shared" si="4"/>
        <v>1047.9194221182215</v>
      </c>
      <c r="O35" s="45">
        <f t="shared" si="8"/>
        <v>148000</v>
      </c>
      <c r="P35" s="39">
        <f t="shared" si="8"/>
        <v>103000</v>
      </c>
      <c r="Q35" s="46">
        <v>148</v>
      </c>
      <c r="R35" s="47">
        <v>103</v>
      </c>
      <c r="S35" s="48">
        <f t="shared" si="6"/>
        <v>3274.3046088106616</v>
      </c>
      <c r="T35" s="49">
        <f t="shared" si="7"/>
        <v>321831.39999999997</v>
      </c>
      <c r="U35" s="70">
        <v>6677</v>
      </c>
      <c r="V35" s="51">
        <v>98.29</v>
      </c>
      <c r="W35" s="14"/>
    </row>
    <row r="36" spans="1:23" s="15" customFormat="1" ht="24" customHeight="1">
      <c r="A36" s="69" t="s">
        <v>53</v>
      </c>
      <c r="B36" s="115">
        <v>875</v>
      </c>
      <c r="C36" s="116">
        <v>915</v>
      </c>
      <c r="D36" s="37">
        <f t="shared" si="0"/>
        <v>86143.75</v>
      </c>
      <c r="E36" s="38">
        <f t="shared" si="1"/>
        <v>90081.75</v>
      </c>
      <c r="F36" s="35">
        <f t="shared" si="2"/>
        <v>918.8826815642458</v>
      </c>
      <c r="G36" s="39">
        <v>90464</v>
      </c>
      <c r="H36" s="37">
        <v>89453</v>
      </c>
      <c r="I36" s="40">
        <v>93502</v>
      </c>
      <c r="J36" s="39">
        <v>1709286</v>
      </c>
      <c r="K36" s="41">
        <v>90397</v>
      </c>
      <c r="L36" s="42">
        <v>91727</v>
      </c>
      <c r="M36" s="43">
        <f t="shared" si="3"/>
        <v>1503.3011681056373</v>
      </c>
      <c r="N36" s="44">
        <f t="shared" si="4"/>
        <v>1046.2163534789233</v>
      </c>
      <c r="O36" s="45">
        <f t="shared" si="8"/>
        <v>148000</v>
      </c>
      <c r="P36" s="39">
        <f t="shared" si="8"/>
        <v>103000</v>
      </c>
      <c r="Q36" s="46">
        <v>148</v>
      </c>
      <c r="R36" s="47">
        <v>103</v>
      </c>
      <c r="S36" s="48">
        <f t="shared" si="6"/>
        <v>3267.514474352463</v>
      </c>
      <c r="T36" s="49">
        <f t="shared" si="7"/>
        <v>321686.8</v>
      </c>
      <c r="U36" s="70">
        <v>6674</v>
      </c>
      <c r="V36" s="51">
        <v>98.45</v>
      </c>
      <c r="W36" s="14"/>
    </row>
    <row r="37" spans="1:23" s="15" customFormat="1" ht="24" customHeight="1">
      <c r="A37" s="111" t="s">
        <v>54</v>
      </c>
      <c r="B37" s="117">
        <v>1100</v>
      </c>
      <c r="C37" s="118">
        <v>1225</v>
      </c>
      <c r="D37" s="55">
        <f t="shared" si="0"/>
        <v>112189</v>
      </c>
      <c r="E37" s="56">
        <f t="shared" si="1"/>
        <v>124937.75</v>
      </c>
      <c r="F37" s="109">
        <f t="shared" si="2"/>
        <v>988.6067261496225</v>
      </c>
      <c r="G37" s="57">
        <v>100828</v>
      </c>
      <c r="H37" s="55">
        <v>99430</v>
      </c>
      <c r="I37" s="58">
        <v>107283</v>
      </c>
      <c r="J37" s="57">
        <v>1558474</v>
      </c>
      <c r="K37" s="59">
        <v>100864</v>
      </c>
      <c r="L37" s="86">
        <v>97655</v>
      </c>
      <c r="M37" s="43">
        <f t="shared" si="3"/>
        <v>1598.1959015589764</v>
      </c>
      <c r="N37" s="44">
        <f t="shared" si="4"/>
        <v>1206.00058829297</v>
      </c>
      <c r="O37" s="62">
        <f t="shared" si="8"/>
        <v>163000</v>
      </c>
      <c r="P37" s="57">
        <f t="shared" si="8"/>
        <v>123000</v>
      </c>
      <c r="Q37" s="63">
        <v>163</v>
      </c>
      <c r="R37" s="64">
        <v>123</v>
      </c>
      <c r="S37" s="65">
        <f t="shared" si="6"/>
        <v>3172.0600058829295</v>
      </c>
      <c r="T37" s="66">
        <f>U37*0.0482*1000</f>
        <v>323518.39999999997</v>
      </c>
      <c r="U37" s="67">
        <v>6712</v>
      </c>
      <c r="V37" s="68">
        <v>101.99</v>
      </c>
      <c r="W37" s="14"/>
    </row>
    <row r="38" spans="1:23" s="15" customFormat="1" ht="24" customHeight="1">
      <c r="A38" s="112">
        <v>41640</v>
      </c>
      <c r="B38" s="113">
        <v>1010</v>
      </c>
      <c r="C38" s="114">
        <v>1020</v>
      </c>
      <c r="D38" s="87">
        <f t="shared" si="0"/>
        <v>105575.3</v>
      </c>
      <c r="E38" s="88">
        <f t="shared" si="1"/>
        <v>106620.6</v>
      </c>
      <c r="F38" s="89">
        <f t="shared" si="2"/>
        <v>1094.1260882043432</v>
      </c>
      <c r="G38" s="90">
        <v>114369</v>
      </c>
      <c r="H38" s="87">
        <v>112747</v>
      </c>
      <c r="I38" s="91">
        <v>120547</v>
      </c>
      <c r="J38" s="90">
        <v>1225286</v>
      </c>
      <c r="K38" s="92">
        <v>114646</v>
      </c>
      <c r="L38" s="93">
        <v>105618</v>
      </c>
      <c r="M38" s="94">
        <f t="shared" si="3"/>
        <v>1664.5938964890463</v>
      </c>
      <c r="N38" s="95">
        <f t="shared" si="4"/>
        <v>1262.795369750311</v>
      </c>
      <c r="O38" s="96">
        <f t="shared" si="8"/>
        <v>174000</v>
      </c>
      <c r="P38" s="90">
        <f t="shared" si="8"/>
        <v>132000</v>
      </c>
      <c r="Q38" s="97">
        <v>174</v>
      </c>
      <c r="R38" s="98">
        <v>132</v>
      </c>
      <c r="S38" s="99">
        <f t="shared" si="6"/>
        <v>3143.8591791830095</v>
      </c>
      <c r="T38" s="100">
        <f>U38*0.0482*1000</f>
        <v>328627.6</v>
      </c>
      <c r="U38" s="101">
        <v>6818</v>
      </c>
      <c r="V38" s="102">
        <v>104.53</v>
      </c>
      <c r="W38" s="14"/>
    </row>
    <row r="39" spans="1:23" s="15" customFormat="1" ht="24" customHeight="1">
      <c r="A39" s="69" t="s">
        <v>26</v>
      </c>
      <c r="B39" s="115">
        <v>970</v>
      </c>
      <c r="C39" s="116">
        <v>970</v>
      </c>
      <c r="D39" s="37">
        <f t="shared" si="0"/>
        <v>99706.3</v>
      </c>
      <c r="E39" s="38">
        <f t="shared" si="1"/>
        <v>99706.3</v>
      </c>
      <c r="F39" s="35">
        <f t="shared" si="2"/>
        <v>1041.1226773032395</v>
      </c>
      <c r="G39" s="39">
        <v>107017</v>
      </c>
      <c r="H39" s="37">
        <v>106529</v>
      </c>
      <c r="I39" s="40">
        <v>109190</v>
      </c>
      <c r="J39" s="39">
        <v>5510000</v>
      </c>
      <c r="K39" s="41">
        <v>107088</v>
      </c>
      <c r="L39" s="42">
        <v>103606</v>
      </c>
      <c r="M39" s="43">
        <f t="shared" si="3"/>
        <v>1634.4002334857475</v>
      </c>
      <c r="N39" s="44">
        <f t="shared" si="4"/>
        <v>1157.7001653857378</v>
      </c>
      <c r="O39" s="45">
        <f>Q39*1000</f>
        <v>168000</v>
      </c>
      <c r="P39" s="39">
        <f t="shared" si="8"/>
        <v>119000</v>
      </c>
      <c r="Q39" s="46">
        <v>168</v>
      </c>
      <c r="R39" s="47">
        <v>119</v>
      </c>
      <c r="S39" s="48">
        <f t="shared" si="6"/>
        <v>3217.709893958556</v>
      </c>
      <c r="T39" s="49">
        <f>U39*0.0482*1000</f>
        <v>330748.4</v>
      </c>
      <c r="U39" s="70">
        <v>6862</v>
      </c>
      <c r="V39" s="51">
        <v>102.79</v>
      </c>
      <c r="W39" s="14"/>
    </row>
    <row r="40" spans="1:23" s="15" customFormat="1" ht="24" customHeight="1" thickBot="1">
      <c r="A40" s="158" t="s">
        <v>55</v>
      </c>
      <c r="B40" s="159">
        <v>855</v>
      </c>
      <c r="C40" s="160">
        <v>870</v>
      </c>
      <c r="D40" s="161">
        <f t="shared" si="0"/>
        <v>87466.5</v>
      </c>
      <c r="E40" s="162">
        <f t="shared" si="1"/>
        <v>89001</v>
      </c>
      <c r="F40" s="163">
        <f t="shared" si="2"/>
        <v>962.6881720430108</v>
      </c>
      <c r="G40" s="164">
        <v>98483</v>
      </c>
      <c r="H40" s="161">
        <v>97803</v>
      </c>
      <c r="I40" s="165">
        <v>102384</v>
      </c>
      <c r="J40" s="164">
        <v>2313286</v>
      </c>
      <c r="K40" s="166">
        <v>98332</v>
      </c>
      <c r="L40" s="167">
        <v>105306</v>
      </c>
      <c r="M40" s="168">
        <f t="shared" si="3"/>
        <v>1544.477028347996</v>
      </c>
      <c r="N40" s="169">
        <f t="shared" si="4"/>
        <v>1065.4936461388074</v>
      </c>
      <c r="O40" s="170">
        <f>Q40*1000</f>
        <v>158000</v>
      </c>
      <c r="P40" s="164">
        <f>R40*1000</f>
        <v>109000</v>
      </c>
      <c r="Q40" s="171">
        <v>158</v>
      </c>
      <c r="R40" s="172">
        <v>109</v>
      </c>
      <c r="S40" s="173">
        <f t="shared" si="6"/>
        <v>3235.478005865102</v>
      </c>
      <c r="T40" s="174">
        <f>U40*0.0482*1000</f>
        <v>330989.39999999997</v>
      </c>
      <c r="U40" s="175">
        <v>6867</v>
      </c>
      <c r="V40" s="176">
        <v>102.3</v>
      </c>
      <c r="W40" s="14"/>
    </row>
    <row r="41" spans="1:17" ht="18.75" customHeight="1">
      <c r="A41" s="3"/>
      <c r="B41" s="2"/>
      <c r="C41" s="2"/>
      <c r="D41" s="2"/>
      <c r="E41" s="2"/>
      <c r="F41" s="2"/>
      <c r="G41" s="2"/>
      <c r="Q41" s="2"/>
    </row>
    <row r="42" spans="1:17" ht="18.75" customHeight="1">
      <c r="A42" s="26" t="s">
        <v>15</v>
      </c>
      <c r="B42" s="27" t="s">
        <v>30</v>
      </c>
      <c r="C42" s="2"/>
      <c r="D42" s="2"/>
      <c r="E42" s="2"/>
      <c r="G42" s="2"/>
      <c r="Q42" s="2"/>
    </row>
    <row r="43" spans="1:17" ht="18.75" customHeight="1">
      <c r="A43" s="28"/>
      <c r="B43" s="27" t="s">
        <v>29</v>
      </c>
      <c r="C43" s="2"/>
      <c r="D43" s="2"/>
      <c r="E43" s="2"/>
      <c r="G43" s="2"/>
      <c r="Q43" s="2"/>
    </row>
    <row r="44" spans="1:17" ht="18.75" customHeight="1">
      <c r="A44" s="28"/>
      <c r="B44" s="27" t="s">
        <v>22</v>
      </c>
      <c r="C44" s="2"/>
      <c r="D44" s="2"/>
      <c r="E44" s="2"/>
      <c r="G44" s="2"/>
      <c r="Q44" s="2"/>
    </row>
    <row r="45" spans="1:18" ht="18.75" customHeight="1">
      <c r="A45" s="28"/>
      <c r="B45" s="29" t="s">
        <v>31</v>
      </c>
      <c r="C45" s="2"/>
      <c r="D45" s="2"/>
      <c r="E45" s="2"/>
      <c r="F45" s="2"/>
      <c r="G45" s="2"/>
      <c r="H45" s="2"/>
      <c r="O45" s="4"/>
      <c r="P45" s="4"/>
      <c r="Q45" s="2"/>
      <c r="R45" s="2"/>
    </row>
    <row r="46" spans="1:2" ht="18.75" customHeight="1">
      <c r="A46" s="29"/>
      <c r="B46" s="29" t="s">
        <v>23</v>
      </c>
    </row>
    <row r="47" ht="17.25">
      <c r="B47" s="29"/>
    </row>
    <row r="49" ht="17.25">
      <c r="O49" s="4"/>
    </row>
  </sheetData>
  <sheetProtection/>
  <mergeCells count="13">
    <mergeCell ref="F4:L4"/>
    <mergeCell ref="M4:R4"/>
    <mergeCell ref="M3:R3"/>
    <mergeCell ref="S3:U3"/>
    <mergeCell ref="S4:U4"/>
    <mergeCell ref="S5:U5"/>
    <mergeCell ref="A1:V1"/>
    <mergeCell ref="A3:A5"/>
    <mergeCell ref="F5:G5"/>
    <mergeCell ref="B3:E3"/>
    <mergeCell ref="F3:L3"/>
    <mergeCell ref="V3:V5"/>
    <mergeCell ref="B4:E4"/>
  </mergeCells>
  <printOptions horizontalCentered="1"/>
  <pageMargins left="0.3937007874015748" right="0.3937007874015748" top="0.7874015748031497" bottom="0.3937007874015748" header="0" footer="0"/>
  <pageSetup errors="blank"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h-isogai</cp:lastModifiedBy>
  <cp:lastPrinted>2014-05-08T04:53:19Z</cp:lastPrinted>
  <dcterms:created xsi:type="dcterms:W3CDTF">1998-08-05T06:23:57Z</dcterms:created>
  <dcterms:modified xsi:type="dcterms:W3CDTF">2014-06-10T04:50:21Z</dcterms:modified>
  <cp:category/>
  <cp:version/>
  <cp:contentType/>
  <cp:contentStatus/>
</cp:coreProperties>
</file>