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55" tabRatio="615" activeTab="1"/>
  </bookViews>
  <sheets>
    <sheet name="価格推移" sheetId="1" r:id="rId1"/>
    <sheet name="価格ﾌﾛｰ" sheetId="2" r:id="rId2"/>
  </sheets>
  <definedNames>
    <definedName name="__123Graph_A" hidden="1">'価格ﾌﾛｰ'!$B$53:$B$112</definedName>
    <definedName name="__123Graph_B" hidden="1">'価格ﾌﾛｰ'!$C$53:$C$112</definedName>
    <definedName name="__123Graph_C" hidden="1">'価格ﾌﾛｰ'!$D$53:$D$112</definedName>
    <definedName name="__123Graph_D" hidden="1">'価格ﾌﾛｰ'!$E$53:$E$112</definedName>
    <definedName name="__123Graph_E" hidden="1">'価格ﾌﾛｰ'!$G$53:$G$112</definedName>
    <definedName name="__123Graph_F" hidden="1">'価格ﾌﾛｰ'!$H$53:$H$112</definedName>
    <definedName name="__123Graph_X" hidden="1">'価格ﾌﾛｰ'!$A$53:$A$112</definedName>
    <definedName name="_Regression_Int" localSheetId="1" hidden="1">1</definedName>
    <definedName name="_xlnm.Print_Area" localSheetId="1">'価格ﾌﾛｰ'!$A$1:$Z$47</definedName>
    <definedName name="Print_Area_MI" localSheetId="1">'価格ﾌﾛｰ'!$A$1:$Z$45</definedName>
    <definedName name="更改">'価格ﾌﾛｰ'!$A$101</definedName>
  </definedNames>
  <calcPr fullCalcOnLoad="1"/>
</workbook>
</file>

<file path=xl/sharedStrings.xml><?xml version="1.0" encoding="utf-8"?>
<sst xmlns="http://schemas.openxmlformats.org/spreadsheetml/2006/main" count="107" uniqueCount="70">
  <si>
    <t>p</t>
  </si>
  <si>
    <t>b</t>
  </si>
  <si>
    <t>一般用</t>
  </si>
  <si>
    <t>原料用</t>
  </si>
  <si>
    <t>単位</t>
  </si>
  <si>
    <t>$/t</t>
  </si>
  <si>
    <t>FOB</t>
  </si>
  <si>
    <t>CIF</t>
  </si>
  <si>
    <t>卸売価格p</t>
  </si>
  <si>
    <t>卸売価格b</t>
  </si>
  <si>
    <t>家庭用</t>
  </si>
  <si>
    <t>自動車用</t>
  </si>
  <si>
    <t>為替レート</t>
  </si>
  <si>
    <t>サウジ→→→輸入業者</t>
  </si>
  <si>
    <t>産ガス国→→→輸入業者</t>
  </si>
  <si>
    <t>卸売業者→→→小売業者</t>
  </si>
  <si>
    <t>家庭用</t>
  </si>
  <si>
    <t>卸売価格</t>
  </si>
  <si>
    <t>小売価格</t>
  </si>
  <si>
    <r>
      <t>自動車用</t>
    </r>
    <r>
      <rPr>
        <sz val="14"/>
        <rFont val="Arial"/>
        <family val="2"/>
      </rPr>
      <t xml:space="preserve"> </t>
    </r>
    <r>
      <rPr>
        <sz val="14"/>
        <rFont val="ＭＳ ゴシック"/>
        <family val="3"/>
      </rPr>
      <t>（東京のタクシー）</t>
    </r>
  </si>
  <si>
    <t>計</t>
  </si>
  <si>
    <r>
      <t>円</t>
    </r>
    <r>
      <rPr>
        <sz val="12"/>
        <rFont val="Arial"/>
        <family val="2"/>
      </rPr>
      <t>/t</t>
    </r>
  </si>
  <si>
    <r>
      <t>円</t>
    </r>
    <r>
      <rPr>
        <sz val="12"/>
        <rFont val="Arial"/>
        <family val="2"/>
      </rPr>
      <t>/Kg</t>
    </r>
  </si>
  <si>
    <r>
      <t>円</t>
    </r>
    <r>
      <rPr>
        <sz val="12"/>
        <rFont val="Arial"/>
        <family val="2"/>
      </rPr>
      <t>/L</t>
    </r>
  </si>
  <si>
    <r>
      <t>円</t>
    </r>
    <r>
      <rPr>
        <sz val="12"/>
        <rFont val="Arial"/>
        <family val="2"/>
      </rPr>
      <t>/$</t>
    </r>
  </si>
  <si>
    <r>
      <t>8</t>
    </r>
    <r>
      <rPr>
        <sz val="14"/>
        <color indexed="12"/>
        <rFont val="ＭＳ Ｐゴシック"/>
        <family val="3"/>
      </rPr>
      <t>月</t>
    </r>
  </si>
  <si>
    <t>小売業者→→→最終消費者</t>
  </si>
  <si>
    <t>FOB</t>
  </si>
  <si>
    <t>CIF</t>
  </si>
  <si>
    <t>p</t>
  </si>
  <si>
    <t>b</t>
  </si>
  <si>
    <t>p or b</t>
  </si>
  <si>
    <r>
      <t>円</t>
    </r>
    <r>
      <rPr>
        <sz val="12"/>
        <rFont val="Arial"/>
        <family val="2"/>
      </rPr>
      <t>/10m3</t>
    </r>
  </si>
  <si>
    <r>
      <t>円</t>
    </r>
    <r>
      <rPr>
        <sz val="12"/>
        <rFont val="Arial"/>
        <family val="2"/>
      </rPr>
      <t>/kg</t>
    </r>
  </si>
  <si>
    <r>
      <t>9</t>
    </r>
    <r>
      <rPr>
        <sz val="14"/>
        <color indexed="12"/>
        <rFont val="ＭＳ Ｐゴシック"/>
        <family val="3"/>
      </rPr>
      <t>月</t>
    </r>
  </si>
  <si>
    <t>流通段階におけるＬＰガス価格推移</t>
  </si>
  <si>
    <r>
      <t>10</t>
    </r>
    <r>
      <rPr>
        <sz val="14"/>
        <color indexed="12"/>
        <rFont val="ＭＳ Ｐゴシック"/>
        <family val="3"/>
      </rPr>
      <t>月</t>
    </r>
  </si>
  <si>
    <r>
      <t>11</t>
    </r>
    <r>
      <rPr>
        <sz val="14"/>
        <color indexed="12"/>
        <rFont val="ＭＳ Ｐゴシック"/>
        <family val="3"/>
      </rPr>
      <t>月</t>
    </r>
  </si>
  <si>
    <r>
      <t>2001</t>
    </r>
    <r>
      <rPr>
        <sz val="14"/>
        <color indexed="12"/>
        <rFont val="ＭＳ ゴシック"/>
        <family val="3"/>
      </rPr>
      <t>年</t>
    </r>
  </si>
  <si>
    <r>
      <t>2002</t>
    </r>
    <r>
      <rPr>
        <sz val="14"/>
        <color indexed="12"/>
        <rFont val="ＭＳ ゴシック"/>
        <family val="3"/>
      </rPr>
      <t>年</t>
    </r>
  </si>
  <si>
    <r>
      <t>2001</t>
    </r>
    <r>
      <rPr>
        <sz val="14"/>
        <color indexed="12"/>
        <rFont val="ＭＳ ゴシック"/>
        <family val="3"/>
      </rPr>
      <t>年度</t>
    </r>
  </si>
  <si>
    <r>
      <t>2002</t>
    </r>
    <r>
      <rPr>
        <sz val="14"/>
        <color indexed="12"/>
        <rFont val="ＭＳ Ｐゴシック"/>
        <family val="3"/>
      </rPr>
      <t>年度</t>
    </r>
  </si>
  <si>
    <r>
      <t>12</t>
    </r>
    <r>
      <rPr>
        <sz val="14"/>
        <color indexed="12"/>
        <rFont val="ＭＳ Ｐゴシック"/>
        <family val="3"/>
      </rPr>
      <t>月</t>
    </r>
  </si>
  <si>
    <r>
      <t>2</t>
    </r>
    <r>
      <rPr>
        <sz val="14"/>
        <color indexed="12"/>
        <rFont val="ＭＳ Ｐゴシック"/>
        <family val="3"/>
      </rPr>
      <t>月</t>
    </r>
  </si>
  <si>
    <r>
      <t>3</t>
    </r>
    <r>
      <rPr>
        <sz val="14"/>
        <color indexed="12"/>
        <rFont val="ＭＳ Ｐゴシック"/>
        <family val="3"/>
      </rPr>
      <t>月</t>
    </r>
  </si>
  <si>
    <r>
      <t>4</t>
    </r>
    <r>
      <rPr>
        <sz val="14"/>
        <color indexed="12"/>
        <rFont val="ＭＳ Ｐゴシック"/>
        <family val="3"/>
      </rPr>
      <t>月</t>
    </r>
  </si>
  <si>
    <t>2002.4</t>
  </si>
  <si>
    <t>2003.1</t>
  </si>
  <si>
    <t>2003.4</t>
  </si>
  <si>
    <t>2004.1</t>
  </si>
  <si>
    <r>
      <t>5</t>
    </r>
    <r>
      <rPr>
        <sz val="14"/>
        <color indexed="12"/>
        <rFont val="ＭＳ Ｐゴシック"/>
        <family val="3"/>
      </rPr>
      <t>月</t>
    </r>
  </si>
  <si>
    <r>
      <t>6</t>
    </r>
    <r>
      <rPr>
        <sz val="14"/>
        <color indexed="12"/>
        <rFont val="ＭＳ Ｐゴシック"/>
        <family val="3"/>
      </rPr>
      <t>月</t>
    </r>
  </si>
  <si>
    <r>
      <t>2003</t>
    </r>
    <r>
      <rPr>
        <sz val="14"/>
        <color indexed="12"/>
        <rFont val="ＭＳ ゴシック"/>
        <family val="3"/>
      </rPr>
      <t>年</t>
    </r>
  </si>
  <si>
    <r>
      <t>2003</t>
    </r>
    <r>
      <rPr>
        <sz val="14"/>
        <color indexed="12"/>
        <rFont val="ＭＳ Ｐゴシック"/>
        <family val="3"/>
      </rPr>
      <t>年度</t>
    </r>
  </si>
  <si>
    <r>
      <t>7</t>
    </r>
    <r>
      <rPr>
        <sz val="14"/>
        <color indexed="12"/>
        <rFont val="ＭＳ Ｐゴシック"/>
        <family val="3"/>
      </rPr>
      <t>月</t>
    </r>
  </si>
  <si>
    <r>
      <t>2004</t>
    </r>
    <r>
      <rPr>
        <sz val="14"/>
        <color indexed="12"/>
        <rFont val="ＭＳ ゴシック"/>
        <family val="3"/>
      </rPr>
      <t>年</t>
    </r>
  </si>
  <si>
    <r>
      <t>2004</t>
    </r>
    <r>
      <rPr>
        <sz val="14"/>
        <color indexed="12"/>
        <rFont val="ＭＳ Ｐゴシック"/>
        <family val="3"/>
      </rPr>
      <t>年度</t>
    </r>
  </si>
  <si>
    <r>
      <t>2005</t>
    </r>
    <r>
      <rPr>
        <sz val="14"/>
        <color indexed="12"/>
        <rFont val="ＭＳ ゴシック"/>
        <family val="3"/>
      </rPr>
      <t>年</t>
    </r>
  </si>
  <si>
    <r>
      <t>2005</t>
    </r>
    <r>
      <rPr>
        <sz val="14"/>
        <color indexed="12"/>
        <rFont val="ＭＳ Ｐゴシック"/>
        <family val="3"/>
      </rPr>
      <t>年度</t>
    </r>
  </si>
  <si>
    <t>出所）</t>
  </si>
  <si>
    <t>CIF：日本LPガス協会「電力除き価格」</t>
  </si>
  <si>
    <t>FOB：サウジアラビアCP（Cotract Price）</t>
  </si>
  <si>
    <t>卸売価格：日本経済新聞社「週間商品市況｣</t>
  </si>
  <si>
    <t>小売価格（家庭用）：総務省統計局「小売物価統計」</t>
  </si>
  <si>
    <t>小売価格（自動車用）：東京乗用旅客自動車協会「月別燃料購入価格表」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</si>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</sst>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</numFmts>
  <fonts count="2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Arial"/>
      <family val="2"/>
    </font>
    <font>
      <sz val="20"/>
      <name val="ＭＳ ゴシック"/>
      <family val="3"/>
    </font>
    <font>
      <sz val="14"/>
      <color indexed="12"/>
      <name val="ＭＳ Ｐゴシック"/>
      <family val="3"/>
    </font>
    <font>
      <sz val="13"/>
      <name val="ＭＳ Ｐゴシック"/>
      <family val="3"/>
    </font>
    <font>
      <b/>
      <sz val="20"/>
      <name val="ＭＳ ゴシック"/>
      <family val="3"/>
    </font>
    <font>
      <sz val="12"/>
      <color indexed="12"/>
      <name val="Arial"/>
      <family val="2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dotted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tted"/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9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Font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 quotePrefix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10" fillId="0" borderId="2" xfId="0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38" fontId="12" fillId="0" borderId="3" xfId="17" applyFont="1" applyFill="1" applyBorder="1" applyAlignment="1" applyProtection="1">
      <alignment vertical="center"/>
      <protection locked="0"/>
    </xf>
    <xf numFmtId="38" fontId="12" fillId="0" borderId="3" xfId="17" applyFont="1" applyFill="1" applyBorder="1" applyAlignment="1">
      <alignment/>
    </xf>
    <xf numFmtId="38" fontId="12" fillId="0" borderId="3" xfId="17" applyFont="1" applyBorder="1" applyAlignment="1">
      <alignment/>
    </xf>
    <xf numFmtId="55" fontId="10" fillId="0" borderId="12" xfId="0" applyNumberFormat="1" applyFont="1" applyFill="1" applyBorder="1" applyAlignment="1" applyProtection="1">
      <alignment horizontal="right" vertical="center"/>
      <protection locked="0"/>
    </xf>
    <xf numFmtId="55" fontId="10" fillId="0" borderId="13" xfId="0" applyNumberFormat="1" applyFont="1" applyFill="1" applyBorder="1" applyAlignment="1" applyProtection="1">
      <alignment horizontal="right" vertical="center"/>
      <protection locked="0"/>
    </xf>
    <xf numFmtId="177" fontId="19" fillId="0" borderId="10" xfId="0" applyNumberFormat="1" applyFont="1" applyFill="1" applyBorder="1" applyAlignment="1" applyProtection="1">
      <alignment vertical="center"/>
      <protection locked="0"/>
    </xf>
    <xf numFmtId="177" fontId="19" fillId="0" borderId="14" xfId="0" applyNumberFormat="1" applyFont="1" applyFill="1" applyBorder="1" applyAlignment="1" applyProtection="1">
      <alignment vertical="center"/>
      <protection locked="0"/>
    </xf>
    <xf numFmtId="37" fontId="14" fillId="0" borderId="15" xfId="0" applyNumberFormat="1" applyFont="1" applyFill="1" applyBorder="1" applyAlignment="1" applyProtection="1">
      <alignment vertical="center"/>
      <protection locked="0"/>
    </xf>
    <xf numFmtId="37" fontId="14" fillId="0" borderId="14" xfId="0" applyNumberFormat="1" applyFont="1" applyFill="1" applyBorder="1" applyAlignment="1" applyProtection="1">
      <alignment vertical="center"/>
      <protection locked="0"/>
    </xf>
    <xf numFmtId="37" fontId="14" fillId="0" borderId="15" xfId="0" applyNumberFormat="1" applyFont="1" applyFill="1" applyBorder="1" applyAlignment="1" applyProtection="1">
      <alignment vertical="center"/>
      <protection/>
    </xf>
    <xf numFmtId="37" fontId="14" fillId="0" borderId="16" xfId="0" applyNumberFormat="1" applyFont="1" applyFill="1" applyBorder="1" applyAlignment="1" applyProtection="1">
      <alignment vertical="center"/>
      <protection/>
    </xf>
    <xf numFmtId="184" fontId="19" fillId="0" borderId="10" xfId="17" applyNumberFormat="1" applyFont="1" applyFill="1" applyBorder="1" applyAlignment="1" applyProtection="1">
      <alignment vertical="center"/>
      <protection locked="0"/>
    </xf>
    <xf numFmtId="184" fontId="19" fillId="0" borderId="14" xfId="17" applyNumberFormat="1" applyFont="1" applyFill="1" applyBorder="1" applyAlignment="1" applyProtection="1">
      <alignment vertical="center"/>
      <protection locked="0"/>
    </xf>
    <xf numFmtId="177" fontId="19" fillId="0" borderId="15" xfId="0" applyNumberFormat="1" applyFont="1" applyFill="1" applyBorder="1" applyAlignment="1" applyProtection="1">
      <alignment vertical="center"/>
      <protection locked="0"/>
    </xf>
    <xf numFmtId="178" fontId="19" fillId="0" borderId="10" xfId="0" applyNumberFormat="1" applyFont="1" applyFill="1" applyBorder="1" applyAlignment="1" applyProtection="1">
      <alignment vertical="center"/>
      <protection locked="0"/>
    </xf>
    <xf numFmtId="37" fontId="19" fillId="0" borderId="14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Fill="1" applyBorder="1" applyAlignment="1" applyProtection="1">
      <alignment vertical="center"/>
      <protection locked="0"/>
    </xf>
    <xf numFmtId="177" fontId="19" fillId="0" borderId="16" xfId="0" applyNumberFormat="1" applyFont="1" applyFill="1" applyBorder="1" applyAlignment="1" applyProtection="1">
      <alignment vertical="center"/>
      <protection locked="0"/>
    </xf>
    <xf numFmtId="38" fontId="19" fillId="0" borderId="16" xfId="17" applyFont="1" applyFill="1" applyBorder="1" applyAlignment="1" applyProtection="1">
      <alignment vertical="center"/>
      <protection locked="0"/>
    </xf>
    <xf numFmtId="177" fontId="19" fillId="0" borderId="2" xfId="0" applyNumberFormat="1" applyFont="1" applyFill="1" applyBorder="1" applyAlignment="1" applyProtection="1">
      <alignment vertical="center"/>
      <protection locked="0"/>
    </xf>
    <xf numFmtId="177" fontId="19" fillId="0" borderId="0" xfId="0" applyNumberFormat="1" applyFont="1" applyFill="1" applyBorder="1" applyAlignment="1" applyProtection="1">
      <alignment vertical="center"/>
      <protection locked="0"/>
    </xf>
    <xf numFmtId="37" fontId="14" fillId="0" borderId="18" xfId="0" applyNumberFormat="1" applyFont="1" applyFill="1" applyBorder="1" applyAlignment="1" applyProtection="1">
      <alignment vertical="center"/>
      <protection locked="0"/>
    </xf>
    <xf numFmtId="37" fontId="14" fillId="0" borderId="0" xfId="0" applyNumberFormat="1" applyFont="1" applyFill="1" applyBorder="1" applyAlignment="1" applyProtection="1">
      <alignment vertical="center"/>
      <protection locked="0"/>
    </xf>
    <xf numFmtId="37" fontId="14" fillId="0" borderId="18" xfId="0" applyNumberFormat="1" applyFont="1" applyFill="1" applyBorder="1" applyAlignment="1" applyProtection="1">
      <alignment vertical="center"/>
      <protection/>
    </xf>
    <xf numFmtId="37" fontId="14" fillId="0" borderId="19" xfId="0" applyNumberFormat="1" applyFont="1" applyFill="1" applyBorder="1" applyAlignment="1" applyProtection="1">
      <alignment vertical="center"/>
      <protection/>
    </xf>
    <xf numFmtId="184" fontId="19" fillId="0" borderId="2" xfId="17" applyNumberFormat="1" applyFont="1" applyFill="1" applyBorder="1" applyAlignment="1" applyProtection="1">
      <alignment vertical="center"/>
      <protection locked="0"/>
    </xf>
    <xf numFmtId="184" fontId="19" fillId="0" borderId="0" xfId="17" applyNumberFormat="1" applyFont="1" applyFill="1" applyBorder="1" applyAlignment="1" applyProtection="1">
      <alignment vertical="center"/>
      <protection locked="0"/>
    </xf>
    <xf numFmtId="177" fontId="19" fillId="0" borderId="18" xfId="0" applyNumberFormat="1" applyFont="1" applyFill="1" applyBorder="1" applyAlignment="1" applyProtection="1">
      <alignment vertical="center"/>
      <protection locked="0"/>
    </xf>
    <xf numFmtId="177" fontId="19" fillId="0" borderId="19" xfId="0" applyNumberFormat="1" applyFont="1" applyFill="1" applyBorder="1" applyAlignment="1" applyProtection="1">
      <alignment vertical="center"/>
      <protection locked="0"/>
    </xf>
    <xf numFmtId="178" fontId="19" fillId="0" borderId="2" xfId="0" applyNumberFormat="1" applyFont="1" applyFill="1" applyBorder="1" applyAlignment="1" applyProtection="1">
      <alignment vertical="center"/>
      <protection locked="0"/>
    </xf>
    <xf numFmtId="38" fontId="19" fillId="0" borderId="19" xfId="17" applyFont="1" applyFill="1" applyBorder="1" applyAlignment="1" applyProtection="1">
      <alignment vertical="center"/>
      <protection locked="0"/>
    </xf>
    <xf numFmtId="2" fontId="19" fillId="0" borderId="20" xfId="0" applyNumberFormat="1" applyFont="1" applyFill="1" applyBorder="1" applyAlignment="1" applyProtection="1">
      <alignment vertical="center"/>
      <protection locked="0"/>
    </xf>
    <xf numFmtId="177" fontId="19" fillId="0" borderId="11" xfId="0" applyNumberFormat="1" applyFont="1" applyFill="1" applyBorder="1" applyAlignment="1" applyProtection="1">
      <alignment vertical="center"/>
      <protection locked="0"/>
    </xf>
    <xf numFmtId="177" fontId="19" fillId="0" borderId="21" xfId="0" applyNumberFormat="1" applyFont="1" applyFill="1" applyBorder="1" applyAlignment="1" applyProtection="1">
      <alignment vertical="center"/>
      <protection locked="0"/>
    </xf>
    <xf numFmtId="37" fontId="14" fillId="0" borderId="22" xfId="0" applyNumberFormat="1" applyFont="1" applyFill="1" applyBorder="1" applyAlignment="1" applyProtection="1">
      <alignment vertical="center"/>
      <protection locked="0"/>
    </xf>
    <xf numFmtId="37" fontId="14" fillId="0" borderId="21" xfId="0" applyNumberFormat="1" applyFont="1" applyFill="1" applyBorder="1" applyAlignment="1" applyProtection="1">
      <alignment vertical="center"/>
      <protection locked="0"/>
    </xf>
    <xf numFmtId="37" fontId="14" fillId="0" borderId="22" xfId="0" applyNumberFormat="1" applyFont="1" applyFill="1" applyBorder="1" applyAlignment="1" applyProtection="1">
      <alignment vertical="center"/>
      <protection/>
    </xf>
    <xf numFmtId="37" fontId="14" fillId="0" borderId="23" xfId="0" applyNumberFormat="1" applyFont="1" applyFill="1" applyBorder="1" applyAlignment="1" applyProtection="1">
      <alignment vertical="center"/>
      <protection/>
    </xf>
    <xf numFmtId="184" fontId="19" fillId="0" borderId="11" xfId="17" applyNumberFormat="1" applyFont="1" applyFill="1" applyBorder="1" applyAlignment="1" applyProtection="1">
      <alignment vertical="center"/>
      <protection locked="0"/>
    </xf>
    <xf numFmtId="184" fontId="19" fillId="0" borderId="21" xfId="17" applyNumberFormat="1" applyFont="1" applyFill="1" applyBorder="1" applyAlignment="1" applyProtection="1">
      <alignment vertical="center"/>
      <protection locked="0"/>
    </xf>
    <xf numFmtId="177" fontId="19" fillId="0" borderId="22" xfId="0" applyNumberFormat="1" applyFont="1" applyFill="1" applyBorder="1" applyAlignment="1" applyProtection="1">
      <alignment vertical="center"/>
      <protection locked="0"/>
    </xf>
    <xf numFmtId="177" fontId="19" fillId="0" borderId="23" xfId="0" applyNumberFormat="1" applyFont="1" applyFill="1" applyBorder="1" applyAlignment="1" applyProtection="1">
      <alignment vertical="center"/>
      <protection locked="0"/>
    </xf>
    <xf numFmtId="178" fontId="19" fillId="0" borderId="11" xfId="0" applyNumberFormat="1" applyFont="1" applyFill="1" applyBorder="1" applyAlignment="1" applyProtection="1">
      <alignment vertical="center"/>
      <protection locked="0"/>
    </xf>
    <xf numFmtId="38" fontId="19" fillId="0" borderId="23" xfId="17" applyFont="1" applyFill="1" applyBorder="1" applyAlignment="1" applyProtection="1">
      <alignment vertical="center"/>
      <protection locked="0"/>
    </xf>
    <xf numFmtId="2" fontId="19" fillId="0" borderId="24" xfId="0" applyNumberFormat="1" applyFont="1" applyFill="1" applyBorder="1" applyAlignment="1" applyProtection="1">
      <alignment vertical="center"/>
      <protection locked="0"/>
    </xf>
    <xf numFmtId="37" fontId="14" fillId="0" borderId="16" xfId="0" applyNumberFormat="1" applyFont="1" applyFill="1" applyBorder="1" applyAlignment="1" applyProtection="1">
      <alignment vertical="center"/>
      <protection locked="0"/>
    </xf>
    <xf numFmtId="184" fontId="19" fillId="0" borderId="25" xfId="17" applyNumberFormat="1" applyFont="1" applyFill="1" applyBorder="1" applyAlignment="1" applyProtection="1">
      <alignment vertical="center"/>
      <protection locked="0"/>
    </xf>
    <xf numFmtId="2" fontId="19" fillId="0" borderId="14" xfId="0" applyNumberFormat="1" applyFont="1" applyFill="1" applyBorder="1" applyAlignment="1" applyProtection="1">
      <alignment vertical="center"/>
      <protection locked="0"/>
    </xf>
    <xf numFmtId="37" fontId="14" fillId="0" borderId="23" xfId="0" applyNumberFormat="1" applyFont="1" applyFill="1" applyBorder="1" applyAlignment="1" applyProtection="1">
      <alignment vertical="center"/>
      <protection locked="0"/>
    </xf>
    <xf numFmtId="37" fontId="19" fillId="0" borderId="21" xfId="0" applyNumberFormat="1" applyFont="1" applyFill="1" applyBorder="1" applyAlignment="1" applyProtection="1">
      <alignment vertical="center"/>
      <protection locked="0"/>
    </xf>
    <xf numFmtId="2" fontId="19" fillId="0" borderId="21" xfId="0" applyNumberFormat="1" applyFont="1" applyFill="1" applyBorder="1" applyAlignment="1" applyProtection="1">
      <alignment vertical="center"/>
      <protection locked="0"/>
    </xf>
    <xf numFmtId="37" fontId="14" fillId="0" borderId="25" xfId="0" applyNumberFormat="1" applyFont="1" applyFill="1" applyBorder="1" applyAlignment="1" applyProtection="1">
      <alignment vertical="center"/>
      <protection locked="0"/>
    </xf>
    <xf numFmtId="37" fontId="19" fillId="0" borderId="16" xfId="0" applyNumberFormat="1" applyFont="1" applyFill="1" applyBorder="1" applyAlignment="1" applyProtection="1">
      <alignment vertical="center"/>
      <protection locked="0"/>
    </xf>
    <xf numFmtId="2" fontId="19" fillId="0" borderId="26" xfId="0" applyNumberFormat="1" applyFont="1" applyFill="1" applyBorder="1" applyAlignment="1" applyProtection="1">
      <alignment vertical="center"/>
      <protection locked="0"/>
    </xf>
    <xf numFmtId="2" fontId="19" fillId="0" borderId="27" xfId="0" applyNumberFormat="1" applyFont="1" applyFill="1" applyBorder="1" applyAlignment="1" applyProtection="1">
      <alignment vertical="center"/>
      <protection locked="0"/>
    </xf>
    <xf numFmtId="2" fontId="19" fillId="0" borderId="28" xfId="0" applyNumberFormat="1" applyFont="1" applyFill="1" applyBorder="1" applyAlignment="1" applyProtection="1">
      <alignment vertical="center"/>
      <protection locked="0"/>
    </xf>
    <xf numFmtId="37" fontId="14" fillId="0" borderId="29" xfId="0" applyNumberFormat="1" applyFont="1" applyFill="1" applyBorder="1" applyAlignment="1" applyProtection="1">
      <alignment vertical="center"/>
      <protection locked="0"/>
    </xf>
    <xf numFmtId="37" fontId="14" fillId="0" borderId="30" xfId="0" applyNumberFormat="1" applyFont="1" applyFill="1" applyBorder="1" applyAlignment="1" applyProtection="1">
      <alignment vertical="center"/>
      <protection locked="0"/>
    </xf>
    <xf numFmtId="177" fontId="19" fillId="0" borderId="27" xfId="0" applyNumberFormat="1" applyFont="1" applyFill="1" applyBorder="1" applyAlignment="1" applyProtection="1">
      <alignment vertical="center"/>
      <protection locked="0"/>
    </xf>
    <xf numFmtId="37" fontId="14" fillId="0" borderId="31" xfId="0" applyNumberFormat="1" applyFont="1" applyFill="1" applyBorder="1" applyAlignment="1" applyProtection="1">
      <alignment vertical="center"/>
      <protection locked="0"/>
    </xf>
    <xf numFmtId="37" fontId="14" fillId="0" borderId="28" xfId="0" applyNumberFormat="1" applyFont="1" applyFill="1" applyBorder="1" applyAlignment="1" applyProtection="1">
      <alignment vertical="center"/>
      <protection locked="0"/>
    </xf>
    <xf numFmtId="37" fontId="14" fillId="0" borderId="29" xfId="0" applyNumberFormat="1" applyFont="1" applyFill="1" applyBorder="1" applyAlignment="1" applyProtection="1">
      <alignment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184" fontId="19" fillId="0" borderId="27" xfId="17" applyNumberFormat="1" applyFont="1" applyFill="1" applyBorder="1" applyAlignment="1" applyProtection="1">
      <alignment vertical="center"/>
      <protection locked="0"/>
    </xf>
    <xf numFmtId="184" fontId="19" fillId="0" borderId="31" xfId="17" applyNumberFormat="1" applyFont="1" applyFill="1" applyBorder="1" applyAlignment="1" applyProtection="1">
      <alignment vertical="center"/>
      <protection locked="0"/>
    </xf>
    <xf numFmtId="177" fontId="19" fillId="0" borderId="29" xfId="0" applyNumberFormat="1" applyFont="1" applyFill="1" applyBorder="1" applyAlignment="1" applyProtection="1">
      <alignment vertical="center"/>
      <protection locked="0"/>
    </xf>
    <xf numFmtId="177" fontId="19" fillId="0" borderId="30" xfId="0" applyNumberFormat="1" applyFont="1" applyFill="1" applyBorder="1" applyAlignment="1" applyProtection="1">
      <alignment vertical="center"/>
      <protection locked="0"/>
    </xf>
    <xf numFmtId="178" fontId="19" fillId="0" borderId="27" xfId="0" applyNumberFormat="1" applyFont="1" applyFill="1" applyBorder="1" applyAlignment="1" applyProtection="1">
      <alignment vertical="center"/>
      <protection locked="0"/>
    </xf>
    <xf numFmtId="37" fontId="19" fillId="0" borderId="30" xfId="0" applyNumberFormat="1" applyFont="1" applyFill="1" applyBorder="1" applyAlignment="1" applyProtection="1">
      <alignment vertical="center"/>
      <protection locked="0"/>
    </xf>
    <xf numFmtId="2" fontId="19" fillId="0" borderId="32" xfId="0" applyNumberFormat="1" applyFont="1" applyFill="1" applyBorder="1" applyAlignment="1" applyProtection="1">
      <alignment vertical="center"/>
      <protection locked="0"/>
    </xf>
    <xf numFmtId="2" fontId="19" fillId="0" borderId="33" xfId="0" applyNumberFormat="1" applyFont="1" applyFill="1" applyBorder="1" applyAlignment="1" applyProtection="1">
      <alignment vertical="center"/>
      <protection locked="0"/>
    </xf>
    <xf numFmtId="2" fontId="19" fillId="0" borderId="11" xfId="0" applyNumberFormat="1" applyFont="1" applyFill="1" applyBorder="1" applyAlignment="1" applyProtection="1">
      <alignment vertical="center"/>
      <protection locked="0"/>
    </xf>
    <xf numFmtId="37" fontId="14" fillId="0" borderId="34" xfId="0" applyNumberFormat="1" applyFont="1" applyFill="1" applyBorder="1" applyAlignment="1" applyProtection="1">
      <alignment vertical="center"/>
      <protection locked="0"/>
    </xf>
    <xf numFmtId="184" fontId="19" fillId="0" borderId="34" xfId="17" applyNumberFormat="1" applyFont="1" applyFill="1" applyBorder="1" applyAlignment="1" applyProtection="1">
      <alignment vertical="center"/>
      <protection locked="0"/>
    </xf>
    <xf numFmtId="37" fontId="19" fillId="0" borderId="23" xfId="0" applyNumberFormat="1" applyFont="1" applyFill="1" applyBorder="1" applyAlignment="1" applyProtection="1">
      <alignment vertical="center"/>
      <protection locked="0"/>
    </xf>
    <xf numFmtId="2" fontId="19" fillId="0" borderId="35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right" vertical="center"/>
      <protection locked="0"/>
    </xf>
    <xf numFmtId="177" fontId="19" fillId="0" borderId="28" xfId="0" applyNumberFormat="1" applyFont="1" applyFill="1" applyBorder="1" applyAlignment="1" applyProtection="1">
      <alignment vertical="center"/>
      <protection locked="0"/>
    </xf>
    <xf numFmtId="184" fontId="19" fillId="0" borderId="28" xfId="17" applyNumberFormat="1" applyFont="1" applyFill="1" applyBorder="1" applyAlignment="1" applyProtection="1">
      <alignment vertical="center"/>
      <protection locked="0"/>
    </xf>
    <xf numFmtId="38" fontId="19" fillId="0" borderId="30" xfId="17" applyFont="1" applyFill="1" applyBorder="1" applyAlignment="1" applyProtection="1">
      <alignment vertical="center"/>
      <protection locked="0"/>
    </xf>
    <xf numFmtId="37" fontId="19" fillId="0" borderId="2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55" fontId="16" fillId="0" borderId="36" xfId="0" applyNumberFormat="1" applyFont="1" applyFill="1" applyBorder="1" applyAlignment="1" applyProtection="1">
      <alignment horizontal="right" vertical="center"/>
      <protection locked="0"/>
    </xf>
    <xf numFmtId="55" fontId="16" fillId="0" borderId="12" xfId="0" applyNumberFormat="1" applyFont="1" applyFill="1" applyBorder="1" applyAlignment="1" applyProtection="1">
      <alignment horizontal="right" vertical="center"/>
      <protection locked="0"/>
    </xf>
    <xf numFmtId="1" fontId="19" fillId="0" borderId="10" xfId="0" applyNumberFormat="1" applyFont="1" applyFill="1" applyBorder="1" applyAlignment="1" applyProtection="1">
      <alignment vertical="center"/>
      <protection locked="0"/>
    </xf>
    <xf numFmtId="1" fontId="19" fillId="0" borderId="14" xfId="0" applyNumberFormat="1" applyFont="1" applyFill="1" applyBorder="1" applyAlignment="1" applyProtection="1">
      <alignment vertical="center"/>
      <protection locked="0"/>
    </xf>
    <xf numFmtId="1" fontId="19" fillId="0" borderId="27" xfId="0" applyNumberFormat="1" applyFont="1" applyFill="1" applyBorder="1" applyAlignment="1" applyProtection="1">
      <alignment vertical="center"/>
      <protection locked="0"/>
    </xf>
    <xf numFmtId="1" fontId="19" fillId="0" borderId="28" xfId="0" applyNumberFormat="1" applyFont="1" applyFill="1" applyBorder="1" applyAlignment="1" applyProtection="1">
      <alignment vertical="center"/>
      <protection locked="0"/>
    </xf>
    <xf numFmtId="1" fontId="19" fillId="0" borderId="11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vertical="center"/>
      <protection locked="0"/>
    </xf>
    <xf numFmtId="38" fontId="0" fillId="0" borderId="0" xfId="17" applyAlignment="1">
      <alignment/>
    </xf>
    <xf numFmtId="38" fontId="12" fillId="0" borderId="0" xfId="17" applyFont="1" applyFill="1" applyBorder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 locked="0"/>
    </xf>
    <xf numFmtId="38" fontId="0" fillId="0" borderId="0" xfId="17" applyBorder="1" applyAlignment="1">
      <alignment/>
    </xf>
    <xf numFmtId="55" fontId="10" fillId="0" borderId="37" xfId="0" applyNumberFormat="1" applyFont="1" applyFill="1" applyBorder="1" applyAlignment="1" applyProtection="1">
      <alignment horizontal="right" vertical="center"/>
      <protection locked="0"/>
    </xf>
    <xf numFmtId="1" fontId="19" fillId="0" borderId="38" xfId="0" applyNumberFormat="1" applyFont="1" applyFill="1" applyBorder="1" applyAlignment="1" applyProtection="1">
      <alignment vertical="center"/>
      <protection locked="0"/>
    </xf>
    <xf numFmtId="1" fontId="19" fillId="0" borderId="39" xfId="0" applyNumberFormat="1" applyFont="1" applyFill="1" applyBorder="1" applyAlignment="1" applyProtection="1">
      <alignment vertical="center"/>
      <protection locked="0"/>
    </xf>
    <xf numFmtId="37" fontId="14" fillId="0" borderId="40" xfId="0" applyNumberFormat="1" applyFont="1" applyFill="1" applyBorder="1" applyAlignment="1" applyProtection="1">
      <alignment vertical="center"/>
      <protection locked="0"/>
    </xf>
    <xf numFmtId="37" fontId="14" fillId="0" borderId="41" xfId="0" applyNumberFormat="1" applyFont="1" applyFill="1" applyBorder="1" applyAlignment="1" applyProtection="1">
      <alignment vertical="center"/>
      <protection locked="0"/>
    </xf>
    <xf numFmtId="177" fontId="19" fillId="0" borderId="38" xfId="0" applyNumberFormat="1" applyFont="1" applyFill="1" applyBorder="1" applyAlignment="1" applyProtection="1">
      <alignment vertical="center"/>
      <protection locked="0"/>
    </xf>
    <xf numFmtId="37" fontId="14" fillId="0" borderId="42" xfId="0" applyNumberFormat="1" applyFont="1" applyFill="1" applyBorder="1" applyAlignment="1" applyProtection="1">
      <alignment vertical="center"/>
      <protection locked="0"/>
    </xf>
    <xf numFmtId="37" fontId="14" fillId="0" borderId="39" xfId="0" applyNumberFormat="1" applyFont="1" applyFill="1" applyBorder="1" applyAlignment="1" applyProtection="1">
      <alignment vertical="center"/>
      <protection locked="0"/>
    </xf>
    <xf numFmtId="37" fontId="14" fillId="0" borderId="40" xfId="0" applyNumberFormat="1" applyFont="1" applyFill="1" applyBorder="1" applyAlignment="1" applyProtection="1">
      <alignment vertical="center"/>
      <protection/>
    </xf>
    <xf numFmtId="37" fontId="14" fillId="0" borderId="41" xfId="0" applyNumberFormat="1" applyFont="1" applyFill="1" applyBorder="1" applyAlignment="1" applyProtection="1">
      <alignment vertical="center"/>
      <protection/>
    </xf>
    <xf numFmtId="184" fontId="19" fillId="0" borderId="38" xfId="17" applyNumberFormat="1" applyFont="1" applyFill="1" applyBorder="1" applyAlignment="1" applyProtection="1">
      <alignment vertical="center"/>
      <protection locked="0"/>
    </xf>
    <xf numFmtId="184" fontId="19" fillId="0" borderId="42" xfId="17" applyNumberFormat="1" applyFont="1" applyFill="1" applyBorder="1" applyAlignment="1" applyProtection="1">
      <alignment vertical="center"/>
      <protection locked="0"/>
    </xf>
    <xf numFmtId="177" fontId="19" fillId="0" borderId="40" xfId="0" applyNumberFormat="1" applyFont="1" applyFill="1" applyBorder="1" applyAlignment="1" applyProtection="1">
      <alignment vertical="center"/>
      <protection locked="0"/>
    </xf>
    <xf numFmtId="177" fontId="19" fillId="0" borderId="41" xfId="0" applyNumberFormat="1" applyFont="1" applyFill="1" applyBorder="1" applyAlignment="1" applyProtection="1">
      <alignment vertical="center"/>
      <protection locked="0"/>
    </xf>
    <xf numFmtId="178" fontId="19" fillId="0" borderId="38" xfId="0" applyNumberFormat="1" applyFont="1" applyFill="1" applyBorder="1" applyAlignment="1" applyProtection="1">
      <alignment vertical="center"/>
      <protection locked="0"/>
    </xf>
    <xf numFmtId="37" fontId="19" fillId="0" borderId="41" xfId="0" applyNumberFormat="1" applyFont="1" applyFill="1" applyBorder="1" applyAlignment="1" applyProtection="1">
      <alignment vertical="center"/>
      <protection locked="0"/>
    </xf>
    <xf numFmtId="2" fontId="19" fillId="0" borderId="39" xfId="0" applyNumberFormat="1" applyFont="1" applyFill="1" applyBorder="1" applyAlignment="1" applyProtection="1">
      <alignment vertical="center"/>
      <protection locked="0"/>
    </xf>
    <xf numFmtId="2" fontId="19" fillId="0" borderId="43" xfId="0" applyNumberFormat="1" applyFont="1" applyFill="1" applyBorder="1" applyAlignment="1" applyProtection="1">
      <alignment vertical="center"/>
      <protection locked="0"/>
    </xf>
    <xf numFmtId="2" fontId="19" fillId="0" borderId="4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4" fontId="20" fillId="0" borderId="1" xfId="0" applyNumberFormat="1" applyFont="1" applyBorder="1" applyAlignment="1">
      <alignment horizontal="right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流通段階におけるLPガス価格推移グラフ</a:t>
            </a:r>
          </a:p>
        </c:rich>
      </c:tx>
      <c:layout>
        <c:manualLayout>
          <c:xMode val="factor"/>
          <c:yMode val="factor"/>
          <c:x val="0.030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225"/>
          <c:w val="0.832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'価格ﾌﾛｰ'!$B$52</c:f>
              <c:strCache>
                <c:ptCount val="1"/>
                <c:pt idx="0">
                  <c:v>FOB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'価格ﾌﾛｰ'!$B$53:$B$112</c:f>
              <c:numCache>
                <c:ptCount val="60"/>
                <c:pt idx="0">
                  <c:v>26418</c:v>
                </c:pt>
                <c:pt idx="1">
                  <c:v>28323</c:v>
                </c:pt>
                <c:pt idx="2">
                  <c:v>27465</c:v>
                </c:pt>
                <c:pt idx="3">
                  <c:v>26437</c:v>
                </c:pt>
                <c:pt idx="4">
                  <c:v>27230</c:v>
                </c:pt>
                <c:pt idx="5">
                  <c:v>30625</c:v>
                </c:pt>
                <c:pt idx="6">
                  <c:v>36350</c:v>
                </c:pt>
                <c:pt idx="7">
                  <c:v>40024</c:v>
                </c:pt>
                <c:pt idx="8">
                  <c:v>40165</c:v>
                </c:pt>
                <c:pt idx="9">
                  <c:v>40505</c:v>
                </c:pt>
                <c:pt idx="10">
                  <c:v>44141</c:v>
                </c:pt>
                <c:pt idx="11">
                  <c:v>43977</c:v>
                </c:pt>
                <c:pt idx="12">
                  <c:v>37979</c:v>
                </c:pt>
                <c:pt idx="13">
                  <c:v>26079</c:v>
                </c:pt>
                <c:pt idx="14">
                  <c:v>28435</c:v>
                </c:pt>
                <c:pt idx="15">
                  <c:v>31648</c:v>
                </c:pt>
                <c:pt idx="16">
                  <c:v>31926</c:v>
                </c:pt>
                <c:pt idx="17">
                  <c:v>31826</c:v>
                </c:pt>
                <c:pt idx="18">
                  <c:v>28709</c:v>
                </c:pt>
                <c:pt idx="19">
                  <c:v>30570</c:v>
                </c:pt>
                <c:pt idx="20">
                  <c:v>33981</c:v>
                </c:pt>
                <c:pt idx="21">
                  <c:v>34218</c:v>
                </c:pt>
                <c:pt idx="22">
                  <c:v>34993</c:v>
                </c:pt>
                <c:pt idx="23">
                  <c:v>28877</c:v>
                </c:pt>
                <c:pt idx="24">
                  <c:v>31025</c:v>
                </c:pt>
                <c:pt idx="25">
                  <c:v>35214</c:v>
                </c:pt>
                <c:pt idx="26">
                  <c:v>38496</c:v>
                </c:pt>
                <c:pt idx="27">
                  <c:v>35344</c:v>
                </c:pt>
                <c:pt idx="28">
                  <c:v>37608</c:v>
                </c:pt>
                <c:pt idx="29">
                  <c:v>42027</c:v>
                </c:pt>
                <c:pt idx="30">
                  <c:v>44171</c:v>
                </c:pt>
                <c:pt idx="31">
                  <c:v>49922</c:v>
                </c:pt>
                <c:pt idx="32">
                  <c:v>43736</c:v>
                </c:pt>
                <c:pt idx="33">
                  <c:v>38199</c:v>
                </c:pt>
                <c:pt idx="34">
                  <c:v>38261</c:v>
                </c:pt>
                <c:pt idx="35">
                  <c:v>39783</c:v>
                </c:pt>
                <c:pt idx="36">
                  <c:v>44628</c:v>
                </c:pt>
                <c:pt idx="37">
                  <c:v>44687</c:v>
                </c:pt>
                <c:pt idx="38">
                  <c:v>42567</c:v>
                </c:pt>
                <c:pt idx="39">
                  <c:v>44185</c:v>
                </c:pt>
                <c:pt idx="40">
                  <c:v>44951</c:v>
                </c:pt>
                <c:pt idx="41">
                  <c:v>48052</c:v>
                </c:pt>
                <c:pt idx="42">
                  <c:v>58371</c:v>
                </c:pt>
                <c:pt idx="43">
                  <c:v>63585</c:v>
                </c:pt>
                <c:pt idx="44">
                  <c:v>63824</c:v>
                </c:pt>
                <c:pt idx="45">
                  <c:v>67339</c:v>
                </c:pt>
                <c:pt idx="46">
                  <c:v>73017</c:v>
                </c:pt>
                <c:pt idx="47">
                  <c:v>62270</c:v>
                </c:pt>
                <c:pt idx="48">
                  <c:v>50547</c:v>
                </c:pt>
                <c:pt idx="49">
                  <c:v>53350</c:v>
                </c:pt>
                <c:pt idx="50">
                  <c:v>52974</c:v>
                </c:pt>
                <c:pt idx="51">
                  <c:v>57896</c:v>
                </c:pt>
                <c:pt idx="52">
                  <c:v>63414</c:v>
                </c:pt>
                <c:pt idx="53">
                  <c:v>65572</c:v>
                </c:pt>
                <c:pt idx="54">
                  <c:v>56906</c:v>
                </c:pt>
                <c:pt idx="55">
                  <c:v>54354</c:v>
                </c:pt>
                <c:pt idx="56">
                  <c:v>56809</c:v>
                </c:pt>
                <c:pt idx="57">
                  <c:v>65262</c:v>
                </c:pt>
                <c:pt idx="58">
                  <c:v>63624.96</c:v>
                </c:pt>
                <c:pt idx="59">
                  <c:v>59930.64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'価格ﾌﾛｰ'!$C$52</c:f>
              <c:strCache>
                <c:ptCount val="1"/>
                <c:pt idx="0">
                  <c:v>CIF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'価格ﾌﾛｰ'!$C$53:$C$112</c:f>
              <c:numCache>
                <c:ptCount val="60"/>
                <c:pt idx="0">
                  <c:v>31705</c:v>
                </c:pt>
                <c:pt idx="1">
                  <c:v>31224</c:v>
                </c:pt>
                <c:pt idx="2">
                  <c:v>31925</c:v>
                </c:pt>
                <c:pt idx="3">
                  <c:v>30106</c:v>
                </c:pt>
                <c:pt idx="4">
                  <c:v>30209</c:v>
                </c:pt>
                <c:pt idx="5">
                  <c:v>31992</c:v>
                </c:pt>
                <c:pt idx="6">
                  <c:v>37196</c:v>
                </c:pt>
                <c:pt idx="7">
                  <c:v>41384</c:v>
                </c:pt>
                <c:pt idx="8">
                  <c:v>44318</c:v>
                </c:pt>
                <c:pt idx="9">
                  <c:v>43480</c:v>
                </c:pt>
                <c:pt idx="10">
                  <c:v>45714</c:v>
                </c:pt>
                <c:pt idx="11">
                  <c:v>48209</c:v>
                </c:pt>
                <c:pt idx="12">
                  <c:v>46637</c:v>
                </c:pt>
                <c:pt idx="13">
                  <c:v>40054</c:v>
                </c:pt>
                <c:pt idx="14">
                  <c:v>31260</c:v>
                </c:pt>
                <c:pt idx="15">
                  <c:v>33865</c:v>
                </c:pt>
                <c:pt idx="16">
                  <c:v>35661</c:v>
                </c:pt>
                <c:pt idx="17">
                  <c:v>35836</c:v>
                </c:pt>
                <c:pt idx="18">
                  <c:v>33870</c:v>
                </c:pt>
                <c:pt idx="19">
                  <c:v>32880</c:v>
                </c:pt>
                <c:pt idx="20">
                  <c:v>35312</c:v>
                </c:pt>
                <c:pt idx="21">
                  <c:v>37155</c:v>
                </c:pt>
                <c:pt idx="22">
                  <c:v>37455</c:v>
                </c:pt>
                <c:pt idx="23">
                  <c:v>36821</c:v>
                </c:pt>
                <c:pt idx="24">
                  <c:v>32527</c:v>
                </c:pt>
                <c:pt idx="25">
                  <c:v>37029</c:v>
                </c:pt>
                <c:pt idx="26">
                  <c:v>39728</c:v>
                </c:pt>
                <c:pt idx="27">
                  <c:v>39523</c:v>
                </c:pt>
                <c:pt idx="28">
                  <c:v>39499</c:v>
                </c:pt>
                <c:pt idx="29">
                  <c:v>42796</c:v>
                </c:pt>
                <c:pt idx="30">
                  <c:v>46355</c:v>
                </c:pt>
                <c:pt idx="31">
                  <c:v>49448</c:v>
                </c:pt>
                <c:pt idx="32">
                  <c:v>49633</c:v>
                </c:pt>
                <c:pt idx="33">
                  <c:v>46307</c:v>
                </c:pt>
                <c:pt idx="34">
                  <c:v>41861</c:v>
                </c:pt>
                <c:pt idx="35">
                  <c:v>42537</c:v>
                </c:pt>
                <c:pt idx="36">
                  <c:v>46425</c:v>
                </c:pt>
                <c:pt idx="37">
                  <c:v>47994</c:v>
                </c:pt>
                <c:pt idx="38">
                  <c:v>48241</c:v>
                </c:pt>
                <c:pt idx="39">
                  <c:v>47609</c:v>
                </c:pt>
                <c:pt idx="40">
                  <c:v>47303</c:v>
                </c:pt>
                <c:pt idx="41">
                  <c:v>49287</c:v>
                </c:pt>
                <c:pt idx="42">
                  <c:v>55543</c:v>
                </c:pt>
                <c:pt idx="43">
                  <c:v>63258</c:v>
                </c:pt>
                <c:pt idx="44">
                  <c:v>68669</c:v>
                </c:pt>
                <c:pt idx="45">
                  <c:v>68031</c:v>
                </c:pt>
                <c:pt idx="46">
                  <c:v>74749</c:v>
                </c:pt>
                <c:pt idx="47">
                  <c:v>73044</c:v>
                </c:pt>
                <c:pt idx="48">
                  <c:v>64237</c:v>
                </c:pt>
                <c:pt idx="49">
                  <c:v>55711</c:v>
                </c:pt>
                <c:pt idx="50">
                  <c:v>57488</c:v>
                </c:pt>
                <c:pt idx="51">
                  <c:v>60498</c:v>
                </c:pt>
                <c:pt idx="52">
                  <c:v>65275</c:v>
                </c:pt>
                <c:pt idx="53">
                  <c:v>68560</c:v>
                </c:pt>
                <c:pt idx="54">
                  <c:v>68223</c:v>
                </c:pt>
                <c:pt idx="55">
                  <c:v>62529</c:v>
                </c:pt>
                <c:pt idx="56">
                  <c:v>60498</c:v>
                </c:pt>
                <c:pt idx="57">
                  <c:v>65007</c:v>
                </c:pt>
                <c:pt idx="58">
                  <c:v>68994</c:v>
                </c:pt>
                <c:pt idx="59">
                  <c:v>66058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'価格ﾌﾛｰ'!$D$52</c:f>
              <c:strCache>
                <c:ptCount val="1"/>
                <c:pt idx="0">
                  <c:v>卸売価格p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'価格ﾌﾛｰ'!$D$53:$D$112</c:f>
              <c:numCache>
                <c:ptCount val="60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99000</c:v>
                </c:pt>
                <c:pt idx="5">
                  <c:v>99000</c:v>
                </c:pt>
                <c:pt idx="6">
                  <c:v>99000</c:v>
                </c:pt>
                <c:pt idx="7">
                  <c:v>99000</c:v>
                </c:pt>
                <c:pt idx="8">
                  <c:v>99300</c:v>
                </c:pt>
                <c:pt idx="9">
                  <c:v>99300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93000</c:v>
                </c:pt>
                <c:pt idx="15">
                  <c:v>97800</c:v>
                </c:pt>
                <c:pt idx="16">
                  <c:v>101000</c:v>
                </c:pt>
                <c:pt idx="17">
                  <c:v>102000</c:v>
                </c:pt>
                <c:pt idx="18">
                  <c:v>101400</c:v>
                </c:pt>
                <c:pt idx="19">
                  <c:v>99000</c:v>
                </c:pt>
                <c:pt idx="20">
                  <c:v>101000</c:v>
                </c:pt>
                <c:pt idx="21">
                  <c:v>101000</c:v>
                </c:pt>
                <c:pt idx="22">
                  <c:v>104000</c:v>
                </c:pt>
                <c:pt idx="23">
                  <c:v>104000</c:v>
                </c:pt>
                <c:pt idx="24">
                  <c:v>100000</c:v>
                </c:pt>
                <c:pt idx="25">
                  <c:v>102000</c:v>
                </c:pt>
                <c:pt idx="26">
                  <c:v>106400</c:v>
                </c:pt>
                <c:pt idx="27">
                  <c:v>109000</c:v>
                </c:pt>
                <c:pt idx="28">
                  <c:v>106000</c:v>
                </c:pt>
                <c:pt idx="29">
                  <c:v>109400</c:v>
                </c:pt>
                <c:pt idx="30">
                  <c:v>114000</c:v>
                </c:pt>
                <c:pt idx="31">
                  <c:v>116000</c:v>
                </c:pt>
                <c:pt idx="32">
                  <c:v>121000</c:v>
                </c:pt>
                <c:pt idx="33">
                  <c:v>115000</c:v>
                </c:pt>
                <c:pt idx="34">
                  <c:v>109000</c:v>
                </c:pt>
                <c:pt idx="35">
                  <c:v>109400</c:v>
                </c:pt>
                <c:pt idx="36">
                  <c:v>111000</c:v>
                </c:pt>
                <c:pt idx="37">
                  <c:v>116000</c:v>
                </c:pt>
                <c:pt idx="38">
                  <c:v>115600</c:v>
                </c:pt>
                <c:pt idx="39">
                  <c:v>114000</c:v>
                </c:pt>
                <c:pt idx="40">
                  <c:v>116000</c:v>
                </c:pt>
                <c:pt idx="41">
                  <c:v>116000</c:v>
                </c:pt>
                <c:pt idx="42">
                  <c:v>118000</c:v>
                </c:pt>
                <c:pt idx="43">
                  <c:v>130000</c:v>
                </c:pt>
                <c:pt idx="44">
                  <c:v>134000</c:v>
                </c:pt>
                <c:pt idx="45">
                  <c:v>134000</c:v>
                </c:pt>
                <c:pt idx="46">
                  <c:v>138000</c:v>
                </c:pt>
                <c:pt idx="47">
                  <c:v>128000</c:v>
                </c:pt>
                <c:pt idx="48">
                  <c:v>122300</c:v>
                </c:pt>
                <c:pt idx="49">
                  <c:v>124500</c:v>
                </c:pt>
                <c:pt idx="50">
                  <c:v>126000</c:v>
                </c:pt>
                <c:pt idx="51">
                  <c:v>127000</c:v>
                </c:pt>
                <c:pt idx="52">
                  <c:v>133000</c:v>
                </c:pt>
                <c:pt idx="53">
                  <c:v>137000</c:v>
                </c:pt>
                <c:pt idx="54">
                  <c:v>126500</c:v>
                </c:pt>
                <c:pt idx="55">
                  <c:v>126500</c:v>
                </c:pt>
                <c:pt idx="56">
                  <c:v>125000</c:v>
                </c:pt>
                <c:pt idx="57">
                  <c:v>126000</c:v>
                </c:pt>
                <c:pt idx="58">
                  <c:v>133300</c:v>
                </c:pt>
                <c:pt idx="59">
                  <c:v>131000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'価格ﾌﾛｰ'!$E$52</c:f>
              <c:strCache>
                <c:ptCount val="1"/>
                <c:pt idx="0">
                  <c:v>卸売価格b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'価格ﾌﾛｰ'!$E$53:$E$112</c:f>
              <c:numCache>
                <c:ptCount val="60"/>
                <c:pt idx="0">
                  <c:v>51000</c:v>
                </c:pt>
                <c:pt idx="1">
                  <c:v>51000</c:v>
                </c:pt>
                <c:pt idx="2">
                  <c:v>51000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52300</c:v>
                </c:pt>
                <c:pt idx="8">
                  <c:v>72500</c:v>
                </c:pt>
                <c:pt idx="9">
                  <c:v>72500</c:v>
                </c:pt>
                <c:pt idx="10">
                  <c:v>85000</c:v>
                </c:pt>
                <c:pt idx="11">
                  <c:v>69000</c:v>
                </c:pt>
                <c:pt idx="12">
                  <c:v>52200</c:v>
                </c:pt>
                <c:pt idx="13">
                  <c:v>52000</c:v>
                </c:pt>
                <c:pt idx="14">
                  <c:v>47000</c:v>
                </c:pt>
                <c:pt idx="15">
                  <c:v>51800</c:v>
                </c:pt>
                <c:pt idx="16">
                  <c:v>55000</c:v>
                </c:pt>
                <c:pt idx="17">
                  <c:v>56000</c:v>
                </c:pt>
                <c:pt idx="18">
                  <c:v>55800</c:v>
                </c:pt>
                <c:pt idx="19">
                  <c:v>54000</c:v>
                </c:pt>
                <c:pt idx="20">
                  <c:v>56000</c:v>
                </c:pt>
                <c:pt idx="21">
                  <c:v>59000</c:v>
                </c:pt>
                <c:pt idx="22">
                  <c:v>59000</c:v>
                </c:pt>
                <c:pt idx="23">
                  <c:v>59000</c:v>
                </c:pt>
                <c:pt idx="24">
                  <c:v>55000</c:v>
                </c:pt>
                <c:pt idx="25">
                  <c:v>57000</c:v>
                </c:pt>
                <c:pt idx="26">
                  <c:v>61800</c:v>
                </c:pt>
                <c:pt idx="27">
                  <c:v>66000</c:v>
                </c:pt>
                <c:pt idx="28">
                  <c:v>63000</c:v>
                </c:pt>
                <c:pt idx="29">
                  <c:v>65400</c:v>
                </c:pt>
                <c:pt idx="30">
                  <c:v>69000</c:v>
                </c:pt>
                <c:pt idx="31">
                  <c:v>71000</c:v>
                </c:pt>
                <c:pt idx="32">
                  <c:v>77000</c:v>
                </c:pt>
                <c:pt idx="33">
                  <c:v>71000</c:v>
                </c:pt>
                <c:pt idx="34">
                  <c:v>65000</c:v>
                </c:pt>
                <c:pt idx="35">
                  <c:v>65200</c:v>
                </c:pt>
                <c:pt idx="36">
                  <c:v>66000</c:v>
                </c:pt>
                <c:pt idx="37">
                  <c:v>71000</c:v>
                </c:pt>
                <c:pt idx="38">
                  <c:v>70600</c:v>
                </c:pt>
                <c:pt idx="39">
                  <c:v>69000</c:v>
                </c:pt>
                <c:pt idx="40">
                  <c:v>71000</c:v>
                </c:pt>
                <c:pt idx="41">
                  <c:v>72000</c:v>
                </c:pt>
                <c:pt idx="42">
                  <c:v>76000</c:v>
                </c:pt>
                <c:pt idx="43">
                  <c:v>88000</c:v>
                </c:pt>
                <c:pt idx="44">
                  <c:v>92000</c:v>
                </c:pt>
                <c:pt idx="45">
                  <c:v>92000</c:v>
                </c:pt>
                <c:pt idx="46">
                  <c:v>95000</c:v>
                </c:pt>
                <c:pt idx="47">
                  <c:v>85000</c:v>
                </c:pt>
                <c:pt idx="48">
                  <c:v>79800</c:v>
                </c:pt>
                <c:pt idx="49">
                  <c:v>82800</c:v>
                </c:pt>
                <c:pt idx="50">
                  <c:v>85000</c:v>
                </c:pt>
                <c:pt idx="51">
                  <c:v>86000</c:v>
                </c:pt>
                <c:pt idx="52">
                  <c:v>92000</c:v>
                </c:pt>
                <c:pt idx="53">
                  <c:v>96000</c:v>
                </c:pt>
                <c:pt idx="54">
                  <c:v>81000</c:v>
                </c:pt>
                <c:pt idx="55">
                  <c:v>81000</c:v>
                </c:pt>
                <c:pt idx="56">
                  <c:v>86000</c:v>
                </c:pt>
                <c:pt idx="57">
                  <c:v>87000</c:v>
                </c:pt>
                <c:pt idx="58">
                  <c:v>93000</c:v>
                </c:pt>
                <c:pt idx="59">
                  <c:v>90000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'価格ﾌﾛｰ'!$F$52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'価格ﾌﾛｰ'!$F$53:$F$112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'価格ﾌﾛｰ'!$G$52</c:f>
              <c:strCache>
                <c:ptCount val="1"/>
                <c:pt idx="0">
                  <c:v>家庭用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'価格ﾌﾛｰ'!$G$53:$G$112</c:f>
              <c:numCache>
                <c:ptCount val="60"/>
                <c:pt idx="0">
                  <c:v>276572</c:v>
                </c:pt>
                <c:pt idx="1">
                  <c:v>276234</c:v>
                </c:pt>
                <c:pt idx="2">
                  <c:v>276234</c:v>
                </c:pt>
                <c:pt idx="3">
                  <c:v>276234</c:v>
                </c:pt>
                <c:pt idx="4">
                  <c:v>276234</c:v>
                </c:pt>
                <c:pt idx="5">
                  <c:v>276234</c:v>
                </c:pt>
                <c:pt idx="6">
                  <c:v>280861</c:v>
                </c:pt>
                <c:pt idx="7">
                  <c:v>279946</c:v>
                </c:pt>
                <c:pt idx="8">
                  <c:v>279801</c:v>
                </c:pt>
                <c:pt idx="9">
                  <c:v>279946</c:v>
                </c:pt>
                <c:pt idx="10">
                  <c:v>277054</c:v>
                </c:pt>
                <c:pt idx="11">
                  <c:v>277054</c:v>
                </c:pt>
                <c:pt idx="12">
                  <c:v>276090</c:v>
                </c:pt>
                <c:pt idx="13">
                  <c:v>277150</c:v>
                </c:pt>
                <c:pt idx="14">
                  <c:v>277150</c:v>
                </c:pt>
                <c:pt idx="15">
                  <c:v>276572</c:v>
                </c:pt>
                <c:pt idx="16">
                  <c:v>275752</c:v>
                </c:pt>
                <c:pt idx="17">
                  <c:v>275752</c:v>
                </c:pt>
                <c:pt idx="18">
                  <c:v>275752</c:v>
                </c:pt>
                <c:pt idx="19">
                  <c:v>275752</c:v>
                </c:pt>
                <c:pt idx="20">
                  <c:v>278740.6</c:v>
                </c:pt>
                <c:pt idx="21">
                  <c:v>276909</c:v>
                </c:pt>
                <c:pt idx="22">
                  <c:v>276909</c:v>
                </c:pt>
                <c:pt idx="23">
                  <c:v>276909</c:v>
                </c:pt>
                <c:pt idx="24">
                  <c:v>279608</c:v>
                </c:pt>
                <c:pt idx="25">
                  <c:v>279608</c:v>
                </c:pt>
                <c:pt idx="26">
                  <c:v>279367</c:v>
                </c:pt>
                <c:pt idx="27">
                  <c:v>279367</c:v>
                </c:pt>
                <c:pt idx="28">
                  <c:v>279367</c:v>
                </c:pt>
                <c:pt idx="29">
                  <c:v>279367</c:v>
                </c:pt>
                <c:pt idx="30">
                  <c:v>279367</c:v>
                </c:pt>
                <c:pt idx="31">
                  <c:v>279367</c:v>
                </c:pt>
                <c:pt idx="32">
                  <c:v>281054</c:v>
                </c:pt>
                <c:pt idx="33">
                  <c:v>312866</c:v>
                </c:pt>
                <c:pt idx="34">
                  <c:v>311999</c:v>
                </c:pt>
                <c:pt idx="35">
                  <c:v>311999</c:v>
                </c:pt>
                <c:pt idx="36">
                  <c:v>310119</c:v>
                </c:pt>
                <c:pt idx="37">
                  <c:v>307612.4</c:v>
                </c:pt>
                <c:pt idx="38">
                  <c:v>291369</c:v>
                </c:pt>
                <c:pt idx="39">
                  <c:v>290453</c:v>
                </c:pt>
                <c:pt idx="40">
                  <c:v>290694</c:v>
                </c:pt>
                <c:pt idx="41">
                  <c:v>290694</c:v>
                </c:pt>
                <c:pt idx="42">
                  <c:v>291465</c:v>
                </c:pt>
                <c:pt idx="43">
                  <c:v>294695</c:v>
                </c:pt>
                <c:pt idx="44">
                  <c:v>298985</c:v>
                </c:pt>
                <c:pt idx="45">
                  <c:v>300334</c:v>
                </c:pt>
                <c:pt idx="46">
                  <c:v>300431</c:v>
                </c:pt>
                <c:pt idx="47">
                  <c:v>300045</c:v>
                </c:pt>
                <c:pt idx="48">
                  <c:v>300816.2</c:v>
                </c:pt>
                <c:pt idx="49">
                  <c:v>304528</c:v>
                </c:pt>
                <c:pt idx="50">
                  <c:v>304961</c:v>
                </c:pt>
                <c:pt idx="51">
                  <c:v>306600.2</c:v>
                </c:pt>
                <c:pt idx="52">
                  <c:v>306600.2</c:v>
                </c:pt>
                <c:pt idx="53">
                  <c:v>305732.6</c:v>
                </c:pt>
                <c:pt idx="54">
                  <c:v>306070</c:v>
                </c:pt>
                <c:pt idx="55">
                  <c:v>306070</c:v>
                </c:pt>
                <c:pt idx="56">
                  <c:v>305780.8</c:v>
                </c:pt>
                <c:pt idx="57">
                  <c:v>306070</c:v>
                </c:pt>
                <c:pt idx="58">
                  <c:v>306262.8</c:v>
                </c:pt>
                <c:pt idx="59">
                  <c:v>306262.8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'価格ﾌﾛｰ'!$H$52</c:f>
              <c:strCache>
                <c:ptCount val="1"/>
                <c:pt idx="0">
                  <c:v>自動車用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2002.4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2003.1</c:v>
                </c:pt>
                <c:pt idx="10">
                  <c:v>2</c:v>
                </c:pt>
                <c:pt idx="11">
                  <c:v>3</c:v>
                </c:pt>
                <c:pt idx="12">
                  <c:v>2003.4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2004.1</c:v>
                </c:pt>
                <c:pt idx="22">
                  <c:v>2</c:v>
                </c:pt>
                <c:pt idx="23">
                  <c:v>3</c:v>
                </c:pt>
                <c:pt idx="24">
                  <c:v>2004.4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2005.1</c:v>
                </c:pt>
                <c:pt idx="34">
                  <c:v>2</c:v>
                </c:pt>
                <c:pt idx="35">
                  <c:v>3</c:v>
                </c:pt>
                <c:pt idx="36">
                  <c:v>2005.4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2006.1</c:v>
                </c:pt>
                <c:pt idx="46">
                  <c:v>2</c:v>
                </c:pt>
                <c:pt idx="47">
                  <c:v>3</c:v>
                </c:pt>
                <c:pt idx="48">
                  <c:v>2006.4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2007.1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'価格ﾌﾛｰ'!$H$53:$H$112</c:f>
              <c:numCache>
                <c:ptCount val="60"/>
                <c:pt idx="0">
                  <c:v>89380</c:v>
                </c:pt>
                <c:pt idx="1">
                  <c:v>89270</c:v>
                </c:pt>
                <c:pt idx="2">
                  <c:v>89710</c:v>
                </c:pt>
                <c:pt idx="3">
                  <c:v>88970</c:v>
                </c:pt>
                <c:pt idx="4">
                  <c:v>86960</c:v>
                </c:pt>
                <c:pt idx="5">
                  <c:v>89090</c:v>
                </c:pt>
                <c:pt idx="6">
                  <c:v>88975</c:v>
                </c:pt>
                <c:pt idx="7">
                  <c:v>90250</c:v>
                </c:pt>
                <c:pt idx="8">
                  <c:v>94510</c:v>
                </c:pt>
                <c:pt idx="9">
                  <c:v>92255</c:v>
                </c:pt>
                <c:pt idx="10">
                  <c:v>92175</c:v>
                </c:pt>
                <c:pt idx="11">
                  <c:v>93520</c:v>
                </c:pt>
                <c:pt idx="12">
                  <c:v>88970</c:v>
                </c:pt>
                <c:pt idx="13">
                  <c:v>92110</c:v>
                </c:pt>
                <c:pt idx="14">
                  <c:v>90180</c:v>
                </c:pt>
                <c:pt idx="15">
                  <c:v>89640</c:v>
                </c:pt>
                <c:pt idx="16">
                  <c:v>89410</c:v>
                </c:pt>
                <c:pt idx="17">
                  <c:v>90120</c:v>
                </c:pt>
                <c:pt idx="18">
                  <c:v>90900</c:v>
                </c:pt>
                <c:pt idx="19">
                  <c:v>89725</c:v>
                </c:pt>
                <c:pt idx="20">
                  <c:v>89030</c:v>
                </c:pt>
                <c:pt idx="21">
                  <c:v>91010</c:v>
                </c:pt>
                <c:pt idx="22">
                  <c:v>91070</c:v>
                </c:pt>
                <c:pt idx="23">
                  <c:v>90410</c:v>
                </c:pt>
                <c:pt idx="24">
                  <c:v>90020</c:v>
                </c:pt>
                <c:pt idx="25">
                  <c:v>89760</c:v>
                </c:pt>
                <c:pt idx="26">
                  <c:v>91550</c:v>
                </c:pt>
                <c:pt idx="27">
                  <c:v>93120</c:v>
                </c:pt>
                <c:pt idx="28">
                  <c:v>91580</c:v>
                </c:pt>
                <c:pt idx="29">
                  <c:v>93190</c:v>
                </c:pt>
                <c:pt idx="30">
                  <c:v>96000</c:v>
                </c:pt>
                <c:pt idx="31">
                  <c:v>95710</c:v>
                </c:pt>
                <c:pt idx="32">
                  <c:v>96480</c:v>
                </c:pt>
                <c:pt idx="33">
                  <c:v>95940</c:v>
                </c:pt>
                <c:pt idx="34">
                  <c:v>95090</c:v>
                </c:pt>
                <c:pt idx="35">
                  <c:v>92480</c:v>
                </c:pt>
                <c:pt idx="36">
                  <c:v>94965</c:v>
                </c:pt>
                <c:pt idx="37">
                  <c:v>96090</c:v>
                </c:pt>
                <c:pt idx="38">
                  <c:v>96290</c:v>
                </c:pt>
                <c:pt idx="39">
                  <c:v>96270</c:v>
                </c:pt>
                <c:pt idx="40">
                  <c:v>98300</c:v>
                </c:pt>
                <c:pt idx="41">
                  <c:v>101480</c:v>
                </c:pt>
                <c:pt idx="42">
                  <c:v>99970</c:v>
                </c:pt>
                <c:pt idx="43">
                  <c:v>104630</c:v>
                </c:pt>
                <c:pt idx="44">
                  <c:v>107920</c:v>
                </c:pt>
                <c:pt idx="45">
                  <c:v>110180</c:v>
                </c:pt>
                <c:pt idx="46">
                  <c:v>113304</c:v>
                </c:pt>
                <c:pt idx="47">
                  <c:v>117857</c:v>
                </c:pt>
                <c:pt idx="48">
                  <c:v>115464.2857142857</c:v>
                </c:pt>
                <c:pt idx="49">
                  <c:v>112571.42857142855</c:v>
                </c:pt>
                <c:pt idx="50">
                  <c:v>111946.42857142855</c:v>
                </c:pt>
                <c:pt idx="51">
                  <c:v>112310</c:v>
                </c:pt>
                <c:pt idx="52">
                  <c:v>114270</c:v>
                </c:pt>
                <c:pt idx="53">
                  <c:v>117390</c:v>
                </c:pt>
                <c:pt idx="54">
                  <c:v>118392.85714285713</c:v>
                </c:pt>
                <c:pt idx="55">
                  <c:v>116000</c:v>
                </c:pt>
                <c:pt idx="56">
                  <c:v>119964.28571428571</c:v>
                </c:pt>
                <c:pt idx="57">
                  <c:v>115946.42857142857</c:v>
                </c:pt>
                <c:pt idx="58">
                  <c:v>119285.71428571426</c:v>
                </c:pt>
                <c:pt idx="59">
                  <c:v>119107.14285714284</c:v>
                </c:pt>
              </c:numCache>
            </c:numRef>
          </c:val>
          <c:smooth val="0"/>
        </c:ser>
        <c:marker val="1"/>
        <c:axId val="50388190"/>
        <c:axId val="51519031"/>
      </c:lineChart>
      <c:catAx>
        <c:axId val="5038819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51519031"/>
        <c:crosses val="autoZero"/>
        <c:auto val="1"/>
        <c:lblOffset val="100"/>
        <c:noMultiLvlLbl val="0"/>
      </c:catAx>
      <c:valAx>
        <c:axId val="51519031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円／ｔ</a:t>
                </a:r>
              </a:p>
            </c:rich>
          </c:tx>
          <c:layout>
            <c:manualLayout>
              <c:xMode val="factor"/>
              <c:yMode val="factor"/>
              <c:x val="0.018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50388190"/>
        <c:crossesAt val="1"/>
        <c:crossBetween val="between"/>
        <c:dispUnits/>
        <c:minorUnit val="10000"/>
      </c:val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555"/>
          <c:y val="0.2185"/>
          <c:w val="0.1375"/>
          <c:h val="0.33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155"/>
  <sheetViews>
    <sheetView tabSelected="1" zoomScale="40" zoomScaleNormal="40" zoomScaleSheetLayoutView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2" sqref="A112"/>
    </sheetView>
  </sheetViews>
  <sheetFormatPr defaultColWidth="10.58203125" defaultRowHeight="18"/>
  <cols>
    <col min="1" max="1" width="13.58203125" style="0" bestFit="1" customWidth="1"/>
    <col min="2" max="5" width="7.66015625" style="0" customWidth="1"/>
    <col min="6" max="9" width="7.5" style="0" customWidth="1"/>
    <col min="10" max="10" width="9.66015625" style="0" customWidth="1"/>
    <col min="11" max="12" width="8" style="0" customWidth="1"/>
    <col min="13" max="13" width="7.41015625" style="0" customWidth="1"/>
    <col min="14" max="14" width="7.66015625" style="0" customWidth="1"/>
    <col min="15" max="16" width="8" style="0" customWidth="1"/>
    <col min="17" max="18" width="7.5" style="0" customWidth="1"/>
    <col min="19" max="20" width="8.16015625" style="0" customWidth="1"/>
    <col min="21" max="21" width="7.66015625" style="0" customWidth="1"/>
    <col min="22" max="23" width="8" style="0" customWidth="1"/>
    <col min="24" max="25" width="7.5" style="0" customWidth="1"/>
    <col min="26" max="26" width="9.16015625" style="0" customWidth="1"/>
    <col min="28" max="28" width="14.58203125" style="0" customWidth="1"/>
    <col min="35" max="35" width="12.41015625" style="0" bestFit="1" customWidth="1"/>
  </cols>
  <sheetData>
    <row r="1" spans="1:26" ht="33.75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/>
      <c r="Z2" s="168">
        <v>39244</v>
      </c>
    </row>
    <row r="3" spans="1:32" s="8" customFormat="1" ht="24" customHeight="1" thickBot="1">
      <c r="A3" s="174"/>
      <c r="B3" s="172" t="s">
        <v>13</v>
      </c>
      <c r="C3" s="170"/>
      <c r="D3" s="170"/>
      <c r="E3" s="171"/>
      <c r="F3" s="172" t="s">
        <v>14</v>
      </c>
      <c r="G3" s="179"/>
      <c r="H3" s="179"/>
      <c r="I3" s="179"/>
      <c r="J3" s="179"/>
      <c r="K3" s="179"/>
      <c r="L3" s="180"/>
      <c r="M3" s="172" t="s">
        <v>15</v>
      </c>
      <c r="N3" s="170"/>
      <c r="O3" s="170"/>
      <c r="P3" s="170"/>
      <c r="Q3" s="170"/>
      <c r="R3" s="171"/>
      <c r="S3" s="172" t="s">
        <v>26</v>
      </c>
      <c r="T3" s="170"/>
      <c r="U3" s="170"/>
      <c r="V3" s="170"/>
      <c r="W3" s="170"/>
      <c r="X3" s="170"/>
      <c r="Y3" s="184"/>
      <c r="Z3" s="181" t="s">
        <v>12</v>
      </c>
      <c r="AA3" s="7"/>
      <c r="AE3" s="12"/>
      <c r="AF3" s="12"/>
    </row>
    <row r="4" spans="1:32" s="8" customFormat="1" ht="24" customHeight="1" thickBot="1">
      <c r="A4" s="175"/>
      <c r="B4" s="169" t="s">
        <v>27</v>
      </c>
      <c r="C4" s="170"/>
      <c r="D4" s="170"/>
      <c r="E4" s="171"/>
      <c r="F4" s="169" t="s">
        <v>28</v>
      </c>
      <c r="G4" s="170"/>
      <c r="H4" s="170"/>
      <c r="I4" s="170"/>
      <c r="J4" s="170"/>
      <c r="K4" s="170"/>
      <c r="L4" s="171"/>
      <c r="M4" s="172" t="s">
        <v>17</v>
      </c>
      <c r="N4" s="170"/>
      <c r="O4" s="170"/>
      <c r="P4" s="170"/>
      <c r="Q4" s="170"/>
      <c r="R4" s="171"/>
      <c r="S4" s="172" t="s">
        <v>18</v>
      </c>
      <c r="T4" s="170"/>
      <c r="U4" s="170"/>
      <c r="V4" s="170"/>
      <c r="W4" s="170"/>
      <c r="X4" s="170"/>
      <c r="Y4" s="170"/>
      <c r="Z4" s="182"/>
      <c r="AA4" s="7"/>
      <c r="AE4" s="12"/>
      <c r="AF4" s="12"/>
    </row>
    <row r="5" spans="1:32" s="8" customFormat="1" ht="24" customHeight="1" thickBot="1">
      <c r="A5" s="176"/>
      <c r="B5" s="18" t="s">
        <v>29</v>
      </c>
      <c r="C5" s="19" t="s">
        <v>30</v>
      </c>
      <c r="D5" s="20" t="s">
        <v>29</v>
      </c>
      <c r="E5" s="19" t="s">
        <v>30</v>
      </c>
      <c r="F5" s="177" t="s">
        <v>20</v>
      </c>
      <c r="G5" s="178"/>
      <c r="H5" s="21" t="s">
        <v>0</v>
      </c>
      <c r="I5" s="22" t="s">
        <v>1</v>
      </c>
      <c r="J5" s="22" t="s">
        <v>31</v>
      </c>
      <c r="K5" s="23" t="s">
        <v>2</v>
      </c>
      <c r="L5" s="17" t="s">
        <v>3</v>
      </c>
      <c r="M5" s="24" t="s">
        <v>0</v>
      </c>
      <c r="N5" s="22" t="s">
        <v>1</v>
      </c>
      <c r="O5" s="25" t="s">
        <v>0</v>
      </c>
      <c r="P5" s="22" t="s">
        <v>1</v>
      </c>
      <c r="Q5" s="25" t="s">
        <v>0</v>
      </c>
      <c r="R5" s="22" t="s">
        <v>1</v>
      </c>
      <c r="S5" s="172" t="s">
        <v>16</v>
      </c>
      <c r="T5" s="170"/>
      <c r="U5" s="171"/>
      <c r="V5" s="172" t="s">
        <v>19</v>
      </c>
      <c r="W5" s="170"/>
      <c r="X5" s="170"/>
      <c r="Y5" s="184"/>
      <c r="Z5" s="183"/>
      <c r="AA5" s="7"/>
      <c r="AE5" s="12"/>
      <c r="AF5" s="12"/>
    </row>
    <row r="6" spans="1:41" s="8" customFormat="1" ht="24" customHeight="1" thickBot="1">
      <c r="A6" s="26" t="s">
        <v>4</v>
      </c>
      <c r="B6" s="27" t="s">
        <v>5</v>
      </c>
      <c r="C6" s="28" t="s">
        <v>5</v>
      </c>
      <c r="D6" s="29" t="s">
        <v>21</v>
      </c>
      <c r="E6" s="30" t="s">
        <v>21</v>
      </c>
      <c r="F6" s="27" t="s">
        <v>5</v>
      </c>
      <c r="G6" s="30" t="s">
        <v>21</v>
      </c>
      <c r="H6" s="29" t="s">
        <v>21</v>
      </c>
      <c r="I6" s="30" t="s">
        <v>21</v>
      </c>
      <c r="J6" s="30" t="s">
        <v>21</v>
      </c>
      <c r="K6" s="29" t="s">
        <v>21</v>
      </c>
      <c r="L6" s="31" t="s">
        <v>21</v>
      </c>
      <c r="M6" s="27" t="s">
        <v>5</v>
      </c>
      <c r="N6" s="28" t="s">
        <v>5</v>
      </c>
      <c r="O6" s="29" t="s">
        <v>21</v>
      </c>
      <c r="P6" s="30" t="s">
        <v>21</v>
      </c>
      <c r="Q6" s="29" t="s">
        <v>22</v>
      </c>
      <c r="R6" s="30" t="s">
        <v>22</v>
      </c>
      <c r="S6" s="27" t="s">
        <v>5</v>
      </c>
      <c r="T6" s="30" t="s">
        <v>21</v>
      </c>
      <c r="U6" s="30" t="s">
        <v>32</v>
      </c>
      <c r="V6" s="27" t="s">
        <v>5</v>
      </c>
      <c r="W6" s="30" t="s">
        <v>21</v>
      </c>
      <c r="X6" s="30" t="s">
        <v>23</v>
      </c>
      <c r="Y6" s="30" t="s">
        <v>33</v>
      </c>
      <c r="Z6" s="32" t="s">
        <v>24</v>
      </c>
      <c r="AA6" s="7"/>
      <c r="AC6" s="9"/>
      <c r="AD6" s="9"/>
      <c r="AE6" s="10"/>
      <c r="AF6" s="10"/>
      <c r="AG6" s="9"/>
      <c r="AH6" s="9"/>
      <c r="AJ6" s="9"/>
      <c r="AK6" s="9"/>
      <c r="AL6" s="9"/>
      <c r="AM6" s="9"/>
      <c r="AN6" s="9"/>
      <c r="AO6" s="11"/>
    </row>
    <row r="7" spans="1:41" s="8" customFormat="1" ht="21.75" customHeight="1">
      <c r="A7" s="46" t="s">
        <v>38</v>
      </c>
      <c r="B7" s="55">
        <v>272.92</v>
      </c>
      <c r="C7" s="56">
        <v>247.25</v>
      </c>
      <c r="D7" s="57">
        <f>B7*Z7</f>
        <v>33012.4032</v>
      </c>
      <c r="E7" s="58">
        <f>C7*Z7</f>
        <v>29907.359999999997</v>
      </c>
      <c r="F7" s="55">
        <f>G7/Z7</f>
        <v>312.99603174603175</v>
      </c>
      <c r="G7" s="58">
        <v>37860</v>
      </c>
      <c r="H7" s="57">
        <v>38749</v>
      </c>
      <c r="I7" s="58">
        <v>35768</v>
      </c>
      <c r="J7" s="58">
        <v>504896</v>
      </c>
      <c r="K7" s="59">
        <v>37930</v>
      </c>
      <c r="L7" s="60">
        <v>32492</v>
      </c>
      <c r="M7" s="61">
        <f>O7/Z7</f>
        <v>835.8134920634922</v>
      </c>
      <c r="N7" s="62">
        <f>P7/Z7</f>
        <v>438.98809523809524</v>
      </c>
      <c r="O7" s="57">
        <v>101100</v>
      </c>
      <c r="P7" s="58">
        <v>53100</v>
      </c>
      <c r="Q7" s="63">
        <v>101.1</v>
      </c>
      <c r="R7" s="67">
        <v>53.1</v>
      </c>
      <c r="S7" s="64">
        <f>T7/Z7</f>
        <v>2302.809193121693</v>
      </c>
      <c r="T7" s="58">
        <f>U7*0.0482*1000</f>
        <v>278547.8</v>
      </c>
      <c r="U7" s="68">
        <v>5779</v>
      </c>
      <c r="V7" s="55">
        <f>W7/Z7</f>
        <v>753.1415343915344</v>
      </c>
      <c r="W7" s="58">
        <f>X7/0.56*1000</f>
        <v>91100</v>
      </c>
      <c r="X7" s="56">
        <f>Y7*0.56</f>
        <v>51.016</v>
      </c>
      <c r="Y7" s="62">
        <v>91.1</v>
      </c>
      <c r="Z7" s="66">
        <v>120.96</v>
      </c>
      <c r="AA7" s="45"/>
      <c r="AB7" s="11"/>
      <c r="AC7" s="9"/>
      <c r="AD7" s="9"/>
      <c r="AE7" s="10"/>
      <c r="AF7" s="10"/>
      <c r="AG7" s="9"/>
      <c r="AH7" s="9"/>
      <c r="AJ7" s="9"/>
      <c r="AK7" s="9"/>
      <c r="AL7" s="9"/>
      <c r="AM7" s="9"/>
      <c r="AN7" s="9"/>
      <c r="AO7" s="9"/>
    </row>
    <row r="8" spans="1:41" s="8" customFormat="1" ht="21.75" customHeight="1">
      <c r="A8" s="44" t="s">
        <v>39</v>
      </c>
      <c r="B8" s="69">
        <v>250.1</v>
      </c>
      <c r="C8" s="70">
        <v>235.3</v>
      </c>
      <c r="D8" s="71">
        <f>B8*Z8</f>
        <v>31450.075</v>
      </c>
      <c r="E8" s="72">
        <f>C8*Z8</f>
        <v>29588.975000000002</v>
      </c>
      <c r="F8" s="69">
        <f>G8/Z8</f>
        <v>270.91848906560637</v>
      </c>
      <c r="G8" s="72">
        <v>34068</v>
      </c>
      <c r="H8" s="71">
        <v>34436</v>
      </c>
      <c r="I8" s="72">
        <v>33183</v>
      </c>
      <c r="J8" s="72">
        <v>613590</v>
      </c>
      <c r="K8" s="73">
        <v>34218</v>
      </c>
      <c r="L8" s="74">
        <v>28312</v>
      </c>
      <c r="M8" s="75">
        <f>O8/Z8</f>
        <v>787.2763419483101</v>
      </c>
      <c r="N8" s="76">
        <f>P8/Z8</f>
        <v>406.36182902584494</v>
      </c>
      <c r="O8" s="71">
        <v>99000</v>
      </c>
      <c r="P8" s="72">
        <v>51100</v>
      </c>
      <c r="Q8" s="77">
        <v>99</v>
      </c>
      <c r="R8" s="78">
        <v>51.1</v>
      </c>
      <c r="S8" s="79">
        <f>T8/Z8</f>
        <v>2209.342345924453</v>
      </c>
      <c r="T8" s="72">
        <f>U8*0.0482*1000</f>
        <v>277824.8</v>
      </c>
      <c r="U8" s="80">
        <v>5764</v>
      </c>
      <c r="V8" s="69">
        <f>W8/Z8</f>
        <v>714.1153081510935</v>
      </c>
      <c r="W8" s="72">
        <f>X8/0.56*1000</f>
        <v>89800</v>
      </c>
      <c r="X8" s="70">
        <f>Y8*0.56</f>
        <v>50.288000000000004</v>
      </c>
      <c r="Y8" s="76">
        <v>89.8</v>
      </c>
      <c r="Z8" s="81">
        <v>125.75</v>
      </c>
      <c r="AA8" s="45"/>
      <c r="AC8" s="9"/>
      <c r="AD8" s="9"/>
      <c r="AE8" s="10"/>
      <c r="AF8" s="10"/>
      <c r="AG8" s="9"/>
      <c r="AH8" s="9"/>
      <c r="AI8" s="9"/>
      <c r="AJ8" s="9"/>
      <c r="AK8" s="9"/>
      <c r="AL8" s="9"/>
      <c r="AM8" s="9"/>
      <c r="AN8" s="9"/>
      <c r="AO8" s="9"/>
    </row>
    <row r="9" spans="1:41" s="8" customFormat="1" ht="21.75" customHeight="1">
      <c r="A9" s="46" t="s">
        <v>52</v>
      </c>
      <c r="B9" s="55">
        <v>298.58</v>
      </c>
      <c r="C9" s="56">
        <v>287.5</v>
      </c>
      <c r="D9" s="57">
        <f>B9*Z9</f>
        <v>34850.2576</v>
      </c>
      <c r="E9" s="58">
        <f>C9*Z9</f>
        <v>33557</v>
      </c>
      <c r="F9" s="55">
        <f>G9/Z9</f>
        <v>332.21384509938315</v>
      </c>
      <c r="G9" s="58">
        <v>38776</v>
      </c>
      <c r="H9" s="57">
        <v>39082</v>
      </c>
      <c r="I9" s="58">
        <v>37926</v>
      </c>
      <c r="J9" s="58">
        <v>280411</v>
      </c>
      <c r="K9" s="59">
        <v>38767</v>
      </c>
      <c r="L9" s="60">
        <v>37982</v>
      </c>
      <c r="M9" s="61">
        <f>O9/Z9</f>
        <v>852.4674434544208</v>
      </c>
      <c r="N9" s="62">
        <f>P9/Z9</f>
        <v>504.6264564770391</v>
      </c>
      <c r="O9" s="57">
        <v>99500</v>
      </c>
      <c r="P9" s="58">
        <v>58900</v>
      </c>
      <c r="Q9" s="63">
        <v>99.5</v>
      </c>
      <c r="R9" s="67">
        <v>58.9</v>
      </c>
      <c r="S9" s="64">
        <f>T9/Z9</f>
        <v>2372.4211788896505</v>
      </c>
      <c r="T9" s="58">
        <f>U9*0.0482*1000</f>
        <v>276909</v>
      </c>
      <c r="U9" s="68">
        <v>5745</v>
      </c>
      <c r="V9" s="55">
        <f>W9/Z9</f>
        <v>781.0143934201508</v>
      </c>
      <c r="W9" s="58">
        <f>X9/0.56*1000</f>
        <v>91160</v>
      </c>
      <c r="X9" s="56">
        <f>Y9*0.56</f>
        <v>51.049600000000005</v>
      </c>
      <c r="Y9" s="62">
        <v>91.16</v>
      </c>
      <c r="Z9" s="66">
        <v>116.72</v>
      </c>
      <c r="AA9" s="45"/>
      <c r="AE9" s="12"/>
      <c r="AF9" s="12"/>
      <c r="AO9" s="9"/>
    </row>
    <row r="10" spans="1:41" s="8" customFormat="1" ht="21.75" customHeight="1">
      <c r="A10" s="126" t="s">
        <v>55</v>
      </c>
      <c r="B10" s="108">
        <v>347.92</v>
      </c>
      <c r="C10" s="127">
        <v>354</v>
      </c>
      <c r="D10" s="106">
        <f>B10*Z10</f>
        <v>37651.9024</v>
      </c>
      <c r="E10" s="110">
        <f>C10*Z10</f>
        <v>38309.88</v>
      </c>
      <c r="F10" s="108">
        <f>G10/Z10</f>
        <v>375.6514507484753</v>
      </c>
      <c r="G10" s="110">
        <v>40653</v>
      </c>
      <c r="H10" s="106">
        <v>40236</v>
      </c>
      <c r="I10" s="110">
        <v>41555</v>
      </c>
      <c r="J10" s="110">
        <v>207665</v>
      </c>
      <c r="K10" s="111">
        <v>40688</v>
      </c>
      <c r="L10" s="112">
        <v>37655</v>
      </c>
      <c r="M10" s="113">
        <f>O10/Z10</f>
        <v>997.9671040473111</v>
      </c>
      <c r="N10" s="128">
        <f>P10/Z10</f>
        <v>586.7676954352246</v>
      </c>
      <c r="O10" s="106">
        <v>108000</v>
      </c>
      <c r="P10" s="110">
        <v>63500</v>
      </c>
      <c r="Q10" s="115">
        <v>108</v>
      </c>
      <c r="R10" s="116">
        <v>63.5</v>
      </c>
      <c r="S10" s="117">
        <f>T10/Z10</f>
        <v>2578.8024394751433</v>
      </c>
      <c r="T10" s="110">
        <f>U10*0.0482*1000</f>
        <v>279078</v>
      </c>
      <c r="U10" s="129">
        <v>5790</v>
      </c>
      <c r="V10" s="108">
        <f>W10/Z10</f>
        <v>854.6479393827389</v>
      </c>
      <c r="W10" s="110">
        <f>X10/0.56*1000</f>
        <v>92490</v>
      </c>
      <c r="X10" s="127">
        <f>Y10*0.56</f>
        <v>51.7944</v>
      </c>
      <c r="Y10" s="128">
        <v>92.49</v>
      </c>
      <c r="Z10" s="120">
        <v>108.22</v>
      </c>
      <c r="AA10" s="45"/>
      <c r="AB10" s="11"/>
      <c r="AC10" s="9"/>
      <c r="AD10" s="9"/>
      <c r="AE10" s="10"/>
      <c r="AF10" s="10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8" customFormat="1" ht="21.75" customHeight="1" thickBot="1">
      <c r="A11" s="49" t="s">
        <v>57</v>
      </c>
      <c r="B11" s="82">
        <v>426.833333333333</v>
      </c>
      <c r="C11" s="83">
        <v>436.75</v>
      </c>
      <c r="D11" s="84">
        <v>47034.39916666667</v>
      </c>
      <c r="E11" s="85">
        <v>48147.40333333333</v>
      </c>
      <c r="F11" s="82">
        <v>458.1051964720509</v>
      </c>
      <c r="G11" s="85">
        <v>50419.5</v>
      </c>
      <c r="H11" s="84">
        <v>49965.25</v>
      </c>
      <c r="I11" s="85">
        <v>51494.75</v>
      </c>
      <c r="J11" s="85">
        <v>531619.25</v>
      </c>
      <c r="K11" s="86">
        <v>50386.583333333336</v>
      </c>
      <c r="L11" s="87">
        <v>50710</v>
      </c>
      <c r="M11" s="88">
        <v>1066.9994524444517</v>
      </c>
      <c r="N11" s="89">
        <v>665.0947685428681</v>
      </c>
      <c r="O11" s="84">
        <v>117000</v>
      </c>
      <c r="P11" s="85">
        <v>73066.66666666667</v>
      </c>
      <c r="Q11" s="90">
        <v>117</v>
      </c>
      <c r="R11" s="91">
        <v>73.06666666666666</v>
      </c>
      <c r="S11" s="92">
        <v>2747.0342839721507</v>
      </c>
      <c r="T11" s="85">
        <v>300245.8333333333</v>
      </c>
      <c r="U11" s="93">
        <v>6229.166666666667</v>
      </c>
      <c r="V11" s="82">
        <v>897.2825146432066</v>
      </c>
      <c r="W11" s="85">
        <v>98325.83333333333</v>
      </c>
      <c r="X11" s="83">
        <v>55.06246666666667</v>
      </c>
      <c r="Y11" s="89">
        <v>98.32583333333332</v>
      </c>
      <c r="Z11" s="94">
        <v>109.60583333333334</v>
      </c>
      <c r="AA11" s="45"/>
      <c r="AC11" s="9"/>
      <c r="AD11" s="9"/>
      <c r="AE11" s="10"/>
      <c r="AF11" s="10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8" customFormat="1" ht="21.75" customHeight="1">
      <c r="A12" s="46" t="s">
        <v>40</v>
      </c>
      <c r="B12" s="55">
        <v>243.5</v>
      </c>
      <c r="C12" s="56">
        <v>217.25</v>
      </c>
      <c r="D12" s="57">
        <f>B12*Z12</f>
        <v>30410.715</v>
      </c>
      <c r="E12" s="95">
        <f>C12*Z12</f>
        <v>27132.3525</v>
      </c>
      <c r="F12" s="55">
        <f>G12/Z12</f>
        <v>280.2866522539835</v>
      </c>
      <c r="G12" s="58">
        <v>35005</v>
      </c>
      <c r="H12" s="57">
        <v>35840</v>
      </c>
      <c r="I12" s="58">
        <v>32978</v>
      </c>
      <c r="J12" s="58">
        <v>505248</v>
      </c>
      <c r="K12" s="59">
        <v>35070</v>
      </c>
      <c r="L12" s="60">
        <v>31012</v>
      </c>
      <c r="M12" s="61">
        <f>O12/Z12</f>
        <v>803.1067339258548</v>
      </c>
      <c r="N12" s="96">
        <f>P12/Z12</f>
        <v>418.768516294339</v>
      </c>
      <c r="O12" s="57">
        <v>100300</v>
      </c>
      <c r="P12" s="58">
        <v>52300</v>
      </c>
      <c r="Q12" s="63">
        <v>100.3</v>
      </c>
      <c r="R12" s="56">
        <v>52.3</v>
      </c>
      <c r="S12" s="64">
        <f>T12/Z12</f>
        <v>2231.5029225718636</v>
      </c>
      <c r="T12" s="58">
        <f>U12*0.0482*1000</f>
        <v>278692.4</v>
      </c>
      <c r="U12" s="65">
        <v>5782</v>
      </c>
      <c r="V12" s="55">
        <f>W12/Z12</f>
        <v>724.87789254544</v>
      </c>
      <c r="W12" s="58">
        <f>X12/0.56*1000</f>
        <v>90530</v>
      </c>
      <c r="X12" s="97">
        <f>Y12*0.56</f>
        <v>50.6968</v>
      </c>
      <c r="Y12" s="97">
        <v>90.53</v>
      </c>
      <c r="Z12" s="66">
        <v>124.89</v>
      </c>
      <c r="AA12" s="45"/>
      <c r="AE12" s="12"/>
      <c r="AF12" s="12"/>
      <c r="AO12" s="9"/>
    </row>
    <row r="13" spans="1:41" s="8" customFormat="1" ht="21.75" customHeight="1">
      <c r="A13" s="46" t="s">
        <v>41</v>
      </c>
      <c r="B13" s="55">
        <v>286.75</v>
      </c>
      <c r="C13" s="56">
        <v>276.172</v>
      </c>
      <c r="D13" s="57">
        <f>B13*Z13</f>
        <v>35043.7175</v>
      </c>
      <c r="E13" s="95">
        <f>C13*Z13</f>
        <v>33750.98012</v>
      </c>
      <c r="F13" s="55">
        <f>G13/Z13</f>
        <v>306.37427379101547</v>
      </c>
      <c r="G13" s="58">
        <v>37442</v>
      </c>
      <c r="H13" s="57">
        <v>37901</v>
      </c>
      <c r="I13" s="58">
        <v>36357</v>
      </c>
      <c r="J13" s="58">
        <v>678206</v>
      </c>
      <c r="K13" s="57">
        <v>37618</v>
      </c>
      <c r="L13" s="58">
        <v>29667</v>
      </c>
      <c r="M13" s="61">
        <f>O13/Z13</f>
        <v>811.7175353899027</v>
      </c>
      <c r="N13" s="62">
        <f>P13/Z13</f>
        <v>468.0468046804681</v>
      </c>
      <c r="O13" s="57">
        <v>99200</v>
      </c>
      <c r="P13" s="58">
        <v>57200</v>
      </c>
      <c r="Q13" s="63">
        <v>99.2</v>
      </c>
      <c r="R13" s="56">
        <v>57.2</v>
      </c>
      <c r="S13" s="64">
        <f>T13/Z13</f>
        <v>2272.1561247033796</v>
      </c>
      <c r="T13" s="58">
        <f>U13*0.0482*1000</f>
        <v>277680.2</v>
      </c>
      <c r="U13" s="65">
        <v>5761</v>
      </c>
      <c r="V13" s="55">
        <f>W13/Z13</f>
        <v>739.8739873987399</v>
      </c>
      <c r="W13" s="58">
        <f>X13/0.56*1000</f>
        <v>90420</v>
      </c>
      <c r="X13" s="97">
        <f>Y13*0.56</f>
        <v>50.635200000000005</v>
      </c>
      <c r="Y13" s="97">
        <v>90.42</v>
      </c>
      <c r="Z13" s="66">
        <v>122.21</v>
      </c>
      <c r="AA13" s="45"/>
      <c r="AE13" s="12"/>
      <c r="AF13" s="12"/>
      <c r="AO13" s="9"/>
    </row>
    <row r="14" spans="1:41" s="8" customFormat="1" ht="21.75" customHeight="1">
      <c r="A14" s="46" t="s">
        <v>53</v>
      </c>
      <c r="B14" s="55">
        <v>283</v>
      </c>
      <c r="C14" s="56">
        <v>275.42</v>
      </c>
      <c r="D14" s="57">
        <f>B14*Z14</f>
        <v>32117.67</v>
      </c>
      <c r="E14" s="95">
        <f>C14*Z14</f>
        <v>31257.4158</v>
      </c>
      <c r="F14" s="55">
        <f>G14/Z14</f>
        <v>320.25729139131204</v>
      </c>
      <c r="G14" s="58">
        <v>36346</v>
      </c>
      <c r="H14" s="57">
        <v>36506</v>
      </c>
      <c r="I14" s="58">
        <v>35887</v>
      </c>
      <c r="J14" s="58">
        <v>230781</v>
      </c>
      <c r="K14" s="57">
        <v>36331</v>
      </c>
      <c r="L14" s="58">
        <v>36378</v>
      </c>
      <c r="M14" s="61">
        <f>O14/Z14</f>
        <v>886.4217111639792</v>
      </c>
      <c r="N14" s="62">
        <f>P14/Z14</f>
        <v>481.9807912591418</v>
      </c>
      <c r="O14" s="57">
        <v>100600</v>
      </c>
      <c r="P14" s="58">
        <v>54700</v>
      </c>
      <c r="Q14" s="63">
        <v>100.6</v>
      </c>
      <c r="R14" s="56">
        <v>54.7</v>
      </c>
      <c r="S14" s="64">
        <f>T14/Z14</f>
        <v>2437.3936029606134</v>
      </c>
      <c r="T14" s="58">
        <f>U14*0.0482*1000</f>
        <v>276619.8</v>
      </c>
      <c r="U14" s="65">
        <v>5739</v>
      </c>
      <c r="V14" s="55">
        <f>W14/Z14</f>
        <v>799.1893558903869</v>
      </c>
      <c r="W14" s="58">
        <f>X14/0.56*1000</f>
        <v>90700</v>
      </c>
      <c r="X14" s="97">
        <f>Y14*0.56</f>
        <v>50.79200000000001</v>
      </c>
      <c r="Y14" s="97">
        <v>90.7</v>
      </c>
      <c r="Z14" s="66">
        <v>113.49</v>
      </c>
      <c r="AA14" s="45"/>
      <c r="AE14" s="12"/>
      <c r="AF14" s="12"/>
      <c r="AI14" s="47"/>
      <c r="AL14" s="48"/>
      <c r="AO14" s="9"/>
    </row>
    <row r="15" spans="1:41" s="8" customFormat="1" ht="21.75" customHeight="1">
      <c r="A15" s="126" t="s">
        <v>56</v>
      </c>
      <c r="B15" s="104">
        <v>363.92</v>
      </c>
      <c r="C15" s="105">
        <v>371.58</v>
      </c>
      <c r="D15" s="106">
        <f>B15*Z15</f>
        <v>39063.1728</v>
      </c>
      <c r="E15" s="107">
        <f>C15*Z15</f>
        <v>39885.3972</v>
      </c>
      <c r="F15" s="108">
        <f>G15/Z15</f>
        <v>394.6804546301472</v>
      </c>
      <c r="G15" s="110">
        <v>42365</v>
      </c>
      <c r="H15" s="106">
        <v>41996</v>
      </c>
      <c r="I15" s="110">
        <v>43191</v>
      </c>
      <c r="J15" s="110">
        <v>217603</v>
      </c>
      <c r="K15" s="106">
        <v>42382</v>
      </c>
      <c r="L15" s="110">
        <v>39761</v>
      </c>
      <c r="M15" s="113">
        <f>O15/Z15</f>
        <v>1022.9178311906093</v>
      </c>
      <c r="N15" s="128">
        <f>P15/Z15</f>
        <v>610.2105459288243</v>
      </c>
      <c r="O15" s="106">
        <v>109800</v>
      </c>
      <c r="P15" s="110">
        <v>65500</v>
      </c>
      <c r="Q15" s="115">
        <v>109.8</v>
      </c>
      <c r="R15" s="127">
        <v>65.5</v>
      </c>
      <c r="S15" s="117">
        <f>T15/Z15</f>
        <v>2682.1185019564</v>
      </c>
      <c r="T15" s="110">
        <f>U15*0.0482*1000</f>
        <v>287898.6</v>
      </c>
      <c r="U15" s="130">
        <v>5973</v>
      </c>
      <c r="V15" s="108">
        <f>W15/Z15</f>
        <v>870.2254518352897</v>
      </c>
      <c r="W15" s="110">
        <f>X15/0.56*1000</f>
        <v>93410</v>
      </c>
      <c r="X15" s="105">
        <f>Y15*0.56</f>
        <v>52.3096</v>
      </c>
      <c r="Y15" s="105">
        <v>93.41</v>
      </c>
      <c r="Z15" s="120">
        <v>107.34</v>
      </c>
      <c r="AA15" s="45"/>
      <c r="AO15" s="9"/>
    </row>
    <row r="16" spans="1:41" s="8" customFormat="1" ht="21.75" customHeight="1" thickBot="1">
      <c r="A16" s="49" t="s">
        <v>58</v>
      </c>
      <c r="B16" s="121">
        <v>478.5</v>
      </c>
      <c r="C16" s="100">
        <v>488.08</v>
      </c>
      <c r="D16" s="84">
        <f>B16*Z16</f>
        <v>54099.21</v>
      </c>
      <c r="E16" s="98">
        <f>C16*Z16</f>
        <v>55182.3248</v>
      </c>
      <c r="F16" s="82">
        <f>G16/Z16</f>
        <v>519.6002122766672</v>
      </c>
      <c r="G16" s="85">
        <v>58746</v>
      </c>
      <c r="H16" s="84">
        <v>58402</v>
      </c>
      <c r="I16" s="85">
        <v>59620</v>
      </c>
      <c r="J16" s="85">
        <v>811241</v>
      </c>
      <c r="K16" s="84">
        <v>58834</v>
      </c>
      <c r="L16" s="85">
        <v>54889</v>
      </c>
      <c r="M16" s="88">
        <f>O16/Z16</f>
        <v>1084.379975234389</v>
      </c>
      <c r="N16" s="89">
        <f>P16/Z16</f>
        <v>698.7440297187334</v>
      </c>
      <c r="O16" s="84">
        <f>Q16*1000</f>
        <v>122600</v>
      </c>
      <c r="P16" s="85">
        <f>R16*1000</f>
        <v>79000</v>
      </c>
      <c r="Q16" s="90">
        <v>122.6</v>
      </c>
      <c r="R16" s="83">
        <v>79</v>
      </c>
      <c r="S16" s="92">
        <f>T16/Z16</f>
        <v>2629.129665664249</v>
      </c>
      <c r="T16" s="85">
        <f>U16*0.0482*1000</f>
        <v>297249.39999999997</v>
      </c>
      <c r="U16" s="99">
        <v>6167</v>
      </c>
      <c r="V16" s="82">
        <f>W16/Z16</f>
        <v>912.2842485658688</v>
      </c>
      <c r="W16" s="85">
        <f>X16/0.56*1000</f>
        <v>103142.85714285713</v>
      </c>
      <c r="X16" s="100">
        <v>57.76</v>
      </c>
      <c r="Y16" s="100">
        <v>103.14</v>
      </c>
      <c r="Z16" s="94">
        <v>113.06</v>
      </c>
      <c r="AA16" s="45"/>
      <c r="AO16" s="9"/>
    </row>
    <row r="17" spans="1:27" s="8" customFormat="1" ht="24.75" customHeight="1">
      <c r="A17" s="53">
        <v>38534</v>
      </c>
      <c r="B17" s="139">
        <v>398</v>
      </c>
      <c r="C17" s="140">
        <v>401</v>
      </c>
      <c r="D17" s="106">
        <f aca="true" t="shared" si="0" ref="D17:D38">B17*Z17</f>
        <v>44018.799999999996</v>
      </c>
      <c r="E17" s="107">
        <f aca="true" t="shared" si="1" ref="E17:E38">C17*Z17</f>
        <v>44350.6</v>
      </c>
      <c r="F17" s="108">
        <f aca="true" t="shared" si="2" ref="F17:F37">G17/Z17</f>
        <v>430.4611211573237</v>
      </c>
      <c r="G17" s="109">
        <v>47609</v>
      </c>
      <c r="H17" s="106">
        <v>47269</v>
      </c>
      <c r="I17" s="110">
        <v>48422</v>
      </c>
      <c r="J17" s="109"/>
      <c r="K17" s="111">
        <v>47608</v>
      </c>
      <c r="L17" s="112">
        <v>47755</v>
      </c>
      <c r="M17" s="113">
        <f aca="true" t="shared" si="3" ref="M17:M38">O17/Z17</f>
        <v>1030.741410488246</v>
      </c>
      <c r="N17" s="114">
        <f aca="true" t="shared" si="4" ref="N17:N38">P17/Z17</f>
        <v>623.869801084991</v>
      </c>
      <c r="O17" s="106">
        <f aca="true" t="shared" si="5" ref="O17:O39">Q17*1000</f>
        <v>114000</v>
      </c>
      <c r="P17" s="109">
        <f aca="true" t="shared" si="6" ref="P17:P39">R17*1000</f>
        <v>69000</v>
      </c>
      <c r="Q17" s="115">
        <v>114</v>
      </c>
      <c r="R17" s="116">
        <v>69</v>
      </c>
      <c r="S17" s="117">
        <f aca="true" t="shared" si="7" ref="S17:S38">T17/Z17</f>
        <v>2626.159132007233</v>
      </c>
      <c r="T17" s="110">
        <f aca="true" t="shared" si="8" ref="T17:T38">U17*0.0482*1000</f>
        <v>290453.19999999995</v>
      </c>
      <c r="U17" s="118">
        <v>6026</v>
      </c>
      <c r="V17" s="108">
        <f aca="true" t="shared" si="9" ref="V17:V38">W17/Z17</f>
        <v>870.4339963833635</v>
      </c>
      <c r="W17" s="110">
        <f aca="true" t="shared" si="10" ref="W17:W38">X17/0.56*1000</f>
        <v>96270</v>
      </c>
      <c r="X17" s="105">
        <f>Y17*0.56</f>
        <v>53.9112</v>
      </c>
      <c r="Y17" s="119">
        <v>96.27</v>
      </c>
      <c r="Z17" s="120">
        <v>110.6</v>
      </c>
      <c r="AA17" s="7"/>
    </row>
    <row r="18" spans="1:27" s="8" customFormat="1" ht="24.75" customHeight="1">
      <c r="A18" s="53" t="s">
        <v>25</v>
      </c>
      <c r="B18" s="139">
        <v>400</v>
      </c>
      <c r="C18" s="140">
        <v>406</v>
      </c>
      <c r="D18" s="106">
        <f t="shared" si="0"/>
        <v>44616</v>
      </c>
      <c r="E18" s="107">
        <f t="shared" si="1"/>
        <v>45285.240000000005</v>
      </c>
      <c r="F18" s="108">
        <f t="shared" si="2"/>
        <v>424.090012551551</v>
      </c>
      <c r="G18" s="109">
        <v>47303</v>
      </c>
      <c r="H18" s="106">
        <v>47383</v>
      </c>
      <c r="I18" s="110">
        <v>47056</v>
      </c>
      <c r="J18" s="109">
        <v>1215333</v>
      </c>
      <c r="K18" s="111">
        <v>47238</v>
      </c>
      <c r="L18" s="112">
        <v>49003</v>
      </c>
      <c r="M18" s="113">
        <f t="shared" si="3"/>
        <v>1039.9856553702707</v>
      </c>
      <c r="N18" s="114">
        <f t="shared" si="4"/>
        <v>636.5429442352519</v>
      </c>
      <c r="O18" s="106">
        <f t="shared" si="5"/>
        <v>116000</v>
      </c>
      <c r="P18" s="109">
        <f t="shared" si="6"/>
        <v>71000</v>
      </c>
      <c r="Q18" s="115">
        <v>116</v>
      </c>
      <c r="R18" s="116">
        <v>71</v>
      </c>
      <c r="S18" s="117">
        <f t="shared" si="7"/>
        <v>2606.187914649453</v>
      </c>
      <c r="T18" s="110">
        <f t="shared" si="8"/>
        <v>290694.2</v>
      </c>
      <c r="U18" s="118">
        <v>6031</v>
      </c>
      <c r="V18" s="108">
        <f t="shared" si="9"/>
        <v>881.2981889904967</v>
      </c>
      <c r="W18" s="110">
        <f t="shared" si="10"/>
        <v>98300</v>
      </c>
      <c r="X18" s="105">
        <f>Y18*0.56</f>
        <v>55.048</v>
      </c>
      <c r="Y18" s="119">
        <v>98.3</v>
      </c>
      <c r="Z18" s="120">
        <v>111.54</v>
      </c>
      <c r="AA18" s="7"/>
    </row>
    <row r="19" spans="1:27" s="8" customFormat="1" ht="24.75" customHeight="1">
      <c r="A19" s="54" t="s">
        <v>34</v>
      </c>
      <c r="B19" s="137">
        <v>425</v>
      </c>
      <c r="C19" s="138">
        <v>447</v>
      </c>
      <c r="D19" s="106">
        <f t="shared" si="0"/>
        <v>46839.25</v>
      </c>
      <c r="E19" s="107">
        <f t="shared" si="1"/>
        <v>49263.869999999995</v>
      </c>
      <c r="F19" s="108">
        <f t="shared" si="2"/>
        <v>447.2098720624263</v>
      </c>
      <c r="G19" s="101">
        <v>49287</v>
      </c>
      <c r="H19" s="57">
        <v>48706</v>
      </c>
      <c r="I19" s="58">
        <v>50479</v>
      </c>
      <c r="J19" s="101"/>
      <c r="K19" s="59">
        <v>49194</v>
      </c>
      <c r="L19" s="60">
        <v>50908</v>
      </c>
      <c r="M19" s="113">
        <f t="shared" si="3"/>
        <v>1052.5360675074858</v>
      </c>
      <c r="N19" s="114">
        <f t="shared" si="4"/>
        <v>653.2982487977498</v>
      </c>
      <c r="O19" s="106">
        <f t="shared" si="5"/>
        <v>116000</v>
      </c>
      <c r="P19" s="109">
        <f t="shared" si="6"/>
        <v>72000</v>
      </c>
      <c r="Q19" s="63">
        <v>116</v>
      </c>
      <c r="R19" s="67">
        <v>72</v>
      </c>
      <c r="S19" s="64">
        <f t="shared" si="7"/>
        <v>2637.6390527175395</v>
      </c>
      <c r="T19" s="58">
        <f t="shared" si="8"/>
        <v>290694.2</v>
      </c>
      <c r="U19" s="102">
        <v>6031</v>
      </c>
      <c r="V19" s="55">
        <f t="shared" si="9"/>
        <v>920.7875873332729</v>
      </c>
      <c r="W19" s="58">
        <f t="shared" si="10"/>
        <v>101480</v>
      </c>
      <c r="X19" s="97">
        <f>Y19*0.56</f>
        <v>56.82880000000001</v>
      </c>
      <c r="Y19" s="103">
        <v>101.48</v>
      </c>
      <c r="Z19" s="66">
        <v>110.21</v>
      </c>
      <c r="AA19" s="7"/>
    </row>
    <row r="20" spans="1:27" s="8" customFormat="1" ht="24.75" customHeight="1">
      <c r="A20" s="53" t="s">
        <v>36</v>
      </c>
      <c r="B20" s="139">
        <v>505</v>
      </c>
      <c r="C20" s="140">
        <v>525</v>
      </c>
      <c r="D20" s="106">
        <f t="shared" si="0"/>
        <v>57236.700000000004</v>
      </c>
      <c r="E20" s="107">
        <f t="shared" si="1"/>
        <v>59503.5</v>
      </c>
      <c r="F20" s="108">
        <f t="shared" si="2"/>
        <v>490.0564672666314</v>
      </c>
      <c r="G20" s="109">
        <v>55543</v>
      </c>
      <c r="H20" s="106">
        <v>53982</v>
      </c>
      <c r="I20" s="110">
        <v>58566</v>
      </c>
      <c r="J20" s="109">
        <v>1176091</v>
      </c>
      <c r="K20" s="111">
        <v>55260</v>
      </c>
      <c r="L20" s="112">
        <v>57791</v>
      </c>
      <c r="M20" s="113">
        <f t="shared" si="3"/>
        <v>1041.1152285159696</v>
      </c>
      <c r="N20" s="114">
        <f t="shared" si="4"/>
        <v>670.5487912475736</v>
      </c>
      <c r="O20" s="106">
        <f t="shared" si="5"/>
        <v>118000</v>
      </c>
      <c r="P20" s="109">
        <f t="shared" si="6"/>
        <v>76000</v>
      </c>
      <c r="Q20" s="115">
        <v>118</v>
      </c>
      <c r="R20" s="116">
        <v>76</v>
      </c>
      <c r="S20" s="117">
        <f t="shared" si="7"/>
        <v>2571.6022586906647</v>
      </c>
      <c r="T20" s="110">
        <f t="shared" si="8"/>
        <v>291465.39999999997</v>
      </c>
      <c r="U20" s="118">
        <v>6047</v>
      </c>
      <c r="V20" s="108">
        <f t="shared" si="9"/>
        <v>882.0363508028939</v>
      </c>
      <c r="W20" s="110">
        <f t="shared" si="10"/>
        <v>99970</v>
      </c>
      <c r="X20" s="105">
        <f>Y20*0.56</f>
        <v>55.983200000000004</v>
      </c>
      <c r="Y20" s="119">
        <v>99.97</v>
      </c>
      <c r="Z20" s="120">
        <v>113.34</v>
      </c>
      <c r="AA20" s="7"/>
    </row>
    <row r="21" spans="1:27" s="8" customFormat="1" ht="24.75" customHeight="1">
      <c r="A21" s="53" t="s">
        <v>37</v>
      </c>
      <c r="B21" s="139">
        <v>535</v>
      </c>
      <c r="C21" s="140">
        <v>555</v>
      </c>
      <c r="D21" s="106">
        <f t="shared" si="0"/>
        <v>62418.450000000004</v>
      </c>
      <c r="E21" s="107">
        <f t="shared" si="1"/>
        <v>64751.85</v>
      </c>
      <c r="F21" s="108">
        <f t="shared" si="2"/>
        <v>542.1959372589355</v>
      </c>
      <c r="G21" s="109">
        <v>63258</v>
      </c>
      <c r="H21" s="106">
        <v>62319</v>
      </c>
      <c r="I21" s="110">
        <v>65548</v>
      </c>
      <c r="J21" s="109">
        <v>641000</v>
      </c>
      <c r="K21" s="111">
        <v>63321</v>
      </c>
      <c r="L21" s="112">
        <v>58131</v>
      </c>
      <c r="M21" s="113">
        <f t="shared" si="3"/>
        <v>1114.2538784606154</v>
      </c>
      <c r="N21" s="114">
        <f t="shared" si="4"/>
        <v>754.264163881032</v>
      </c>
      <c r="O21" s="106">
        <f t="shared" si="5"/>
        <v>130000</v>
      </c>
      <c r="P21" s="109">
        <f t="shared" si="6"/>
        <v>88000</v>
      </c>
      <c r="Q21" s="115">
        <v>130</v>
      </c>
      <c r="R21" s="116">
        <v>88</v>
      </c>
      <c r="S21" s="117">
        <f t="shared" si="7"/>
        <v>2525.883260478272</v>
      </c>
      <c r="T21" s="110">
        <f t="shared" si="8"/>
        <v>294694.8</v>
      </c>
      <c r="U21" s="118">
        <v>6114</v>
      </c>
      <c r="V21" s="108">
        <f t="shared" si="9"/>
        <v>896.8029484871861</v>
      </c>
      <c r="W21" s="110">
        <f t="shared" si="10"/>
        <v>104630</v>
      </c>
      <c r="X21" s="105">
        <f>Y21*0.56</f>
        <v>58.592800000000004</v>
      </c>
      <c r="Y21" s="119">
        <v>104.63</v>
      </c>
      <c r="Z21" s="120">
        <v>116.67</v>
      </c>
      <c r="AA21" s="7"/>
    </row>
    <row r="22" spans="1:27" s="8" customFormat="1" ht="24.75" customHeight="1">
      <c r="A22" s="53" t="s">
        <v>42</v>
      </c>
      <c r="B22" s="139">
        <v>524</v>
      </c>
      <c r="C22" s="140">
        <v>544</v>
      </c>
      <c r="D22" s="106">
        <f t="shared" si="0"/>
        <v>62628.479999999996</v>
      </c>
      <c r="E22" s="107">
        <f t="shared" si="1"/>
        <v>65018.88</v>
      </c>
      <c r="F22" s="108">
        <f t="shared" si="2"/>
        <v>574.5398259705489</v>
      </c>
      <c r="G22" s="109">
        <v>68669</v>
      </c>
      <c r="H22" s="106">
        <v>67611</v>
      </c>
      <c r="I22" s="110">
        <v>71585</v>
      </c>
      <c r="J22" s="109"/>
      <c r="K22" s="111">
        <v>68658</v>
      </c>
      <c r="L22" s="112">
        <v>69986</v>
      </c>
      <c r="M22" s="113">
        <f t="shared" si="3"/>
        <v>1121.1512717536814</v>
      </c>
      <c r="N22" s="114">
        <f t="shared" si="4"/>
        <v>769.7456492637216</v>
      </c>
      <c r="O22" s="106">
        <f t="shared" si="5"/>
        <v>134000</v>
      </c>
      <c r="P22" s="109">
        <f t="shared" si="6"/>
        <v>92000</v>
      </c>
      <c r="Q22" s="115">
        <v>134</v>
      </c>
      <c r="R22" s="116">
        <v>92</v>
      </c>
      <c r="S22" s="117">
        <f t="shared" si="7"/>
        <v>2501.5445113788487</v>
      </c>
      <c r="T22" s="110">
        <f t="shared" si="8"/>
        <v>298984.6</v>
      </c>
      <c r="U22" s="118">
        <v>6203</v>
      </c>
      <c r="V22" s="108">
        <f t="shared" si="9"/>
        <v>902.9451137884873</v>
      </c>
      <c r="W22" s="110">
        <f t="shared" si="10"/>
        <v>107920</v>
      </c>
      <c r="X22" s="105">
        <f>Y22*0.56</f>
        <v>60.43520000000001</v>
      </c>
      <c r="Y22" s="119">
        <v>107.92</v>
      </c>
      <c r="Z22" s="120">
        <v>119.52</v>
      </c>
      <c r="AA22" s="7"/>
    </row>
    <row r="23" spans="1:27" s="8" customFormat="1" ht="24.75" customHeight="1">
      <c r="A23" s="147">
        <v>38718</v>
      </c>
      <c r="B23" s="148">
        <v>575</v>
      </c>
      <c r="C23" s="149">
        <v>585</v>
      </c>
      <c r="D23" s="150">
        <f t="shared" si="0"/>
        <v>66757.5</v>
      </c>
      <c r="E23" s="151">
        <f t="shared" si="1"/>
        <v>67918.5</v>
      </c>
      <c r="F23" s="152">
        <f t="shared" si="2"/>
        <v>585.968992248062</v>
      </c>
      <c r="G23" s="153">
        <v>68031</v>
      </c>
      <c r="H23" s="150">
        <v>67168</v>
      </c>
      <c r="I23" s="154">
        <v>70431</v>
      </c>
      <c r="J23" s="153">
        <v>1633500</v>
      </c>
      <c r="K23" s="155">
        <v>68026</v>
      </c>
      <c r="L23" s="156">
        <v>67433</v>
      </c>
      <c r="M23" s="157">
        <f t="shared" si="3"/>
        <v>1154.1774332472007</v>
      </c>
      <c r="N23" s="158">
        <f t="shared" si="4"/>
        <v>792.4203273040483</v>
      </c>
      <c r="O23" s="150">
        <f t="shared" si="5"/>
        <v>134000</v>
      </c>
      <c r="P23" s="153">
        <f t="shared" si="6"/>
        <v>92000</v>
      </c>
      <c r="Q23" s="159">
        <v>134</v>
      </c>
      <c r="R23" s="160">
        <v>92</v>
      </c>
      <c r="S23" s="161">
        <f t="shared" si="7"/>
        <v>2586.857881136951</v>
      </c>
      <c r="T23" s="154">
        <f t="shared" si="8"/>
        <v>300334.2</v>
      </c>
      <c r="U23" s="162">
        <v>6231</v>
      </c>
      <c r="V23" s="152">
        <f t="shared" si="9"/>
        <v>949.00947459087</v>
      </c>
      <c r="W23" s="154">
        <f t="shared" si="10"/>
        <v>110180</v>
      </c>
      <c r="X23" s="163">
        <f>Y23*0.56</f>
        <v>61.70080000000001</v>
      </c>
      <c r="Y23" s="164">
        <v>110.18</v>
      </c>
      <c r="Z23" s="165">
        <v>116.1</v>
      </c>
      <c r="AA23" s="7"/>
    </row>
    <row r="24" spans="1:27" s="8" customFormat="1" ht="24.75" customHeight="1">
      <c r="A24" s="53" t="s">
        <v>43</v>
      </c>
      <c r="B24" s="139">
        <v>622</v>
      </c>
      <c r="C24" s="140">
        <v>627</v>
      </c>
      <c r="D24" s="106">
        <f t="shared" si="0"/>
        <v>72724.24</v>
      </c>
      <c r="E24" s="107">
        <f t="shared" si="1"/>
        <v>73308.84</v>
      </c>
      <c r="F24" s="108">
        <f t="shared" si="2"/>
        <v>639.317482039001</v>
      </c>
      <c r="G24" s="109">
        <v>74749</v>
      </c>
      <c r="H24" s="106">
        <v>74060</v>
      </c>
      <c r="I24" s="110">
        <v>77304</v>
      </c>
      <c r="J24" s="109">
        <v>1157250</v>
      </c>
      <c r="K24" s="111">
        <v>74713</v>
      </c>
      <c r="L24" s="112">
        <v>79875</v>
      </c>
      <c r="M24" s="113">
        <f t="shared" si="3"/>
        <v>1180.294218268902</v>
      </c>
      <c r="N24" s="114">
        <f t="shared" si="4"/>
        <v>812.5213821416353</v>
      </c>
      <c r="O24" s="106">
        <f t="shared" si="5"/>
        <v>138000</v>
      </c>
      <c r="P24" s="109">
        <f t="shared" si="6"/>
        <v>95000</v>
      </c>
      <c r="Q24" s="115">
        <v>138</v>
      </c>
      <c r="R24" s="116">
        <v>95</v>
      </c>
      <c r="S24" s="117">
        <f t="shared" si="7"/>
        <v>2569.5398563120084</v>
      </c>
      <c r="T24" s="110">
        <f t="shared" si="8"/>
        <v>300430.60000000003</v>
      </c>
      <c r="U24" s="118">
        <v>6233</v>
      </c>
      <c r="V24" s="108">
        <f t="shared" si="9"/>
        <v>969.0692048286984</v>
      </c>
      <c r="W24" s="110">
        <f t="shared" si="10"/>
        <v>113303.57142857142</v>
      </c>
      <c r="X24" s="105">
        <v>63.45</v>
      </c>
      <c r="Y24" s="119">
        <v>113.31</v>
      </c>
      <c r="Z24" s="120">
        <v>116.92</v>
      </c>
      <c r="AA24" s="7"/>
    </row>
    <row r="25" spans="1:27" s="8" customFormat="1" ht="24.75" customHeight="1">
      <c r="A25" s="53" t="s">
        <v>44</v>
      </c>
      <c r="B25" s="139">
        <v>530</v>
      </c>
      <c r="C25" s="140">
        <v>530</v>
      </c>
      <c r="D25" s="106">
        <f t="shared" si="0"/>
        <v>62269.7</v>
      </c>
      <c r="E25" s="107">
        <f t="shared" si="1"/>
        <v>62269.7</v>
      </c>
      <c r="F25" s="108">
        <f t="shared" si="2"/>
        <v>621.7039748063665</v>
      </c>
      <c r="G25" s="109">
        <v>73044</v>
      </c>
      <c r="H25" s="106">
        <v>73246</v>
      </c>
      <c r="I25" s="110">
        <v>72542</v>
      </c>
      <c r="J25" s="109">
        <v>914615</v>
      </c>
      <c r="K25" s="111">
        <v>73032</v>
      </c>
      <c r="L25" s="112">
        <v>73546</v>
      </c>
      <c r="M25" s="113">
        <f t="shared" si="3"/>
        <v>1089.4544216529066</v>
      </c>
      <c r="N25" s="114">
        <f t="shared" si="4"/>
        <v>723.4658268788834</v>
      </c>
      <c r="O25" s="106">
        <f t="shared" si="5"/>
        <v>128000</v>
      </c>
      <c r="P25" s="109">
        <f t="shared" si="6"/>
        <v>85000</v>
      </c>
      <c r="Q25" s="115">
        <v>128</v>
      </c>
      <c r="R25" s="116">
        <v>85</v>
      </c>
      <c r="S25" s="117">
        <f t="shared" si="7"/>
        <v>2553.7918120691124</v>
      </c>
      <c r="T25" s="110">
        <f t="shared" si="8"/>
        <v>300045</v>
      </c>
      <c r="U25" s="118">
        <v>6225</v>
      </c>
      <c r="V25" s="108">
        <f t="shared" si="9"/>
        <v>1003.1248860085356</v>
      </c>
      <c r="W25" s="110">
        <f t="shared" si="10"/>
        <v>117857.14285714284</v>
      </c>
      <c r="X25" s="105">
        <v>66</v>
      </c>
      <c r="Y25" s="119">
        <v>117.86</v>
      </c>
      <c r="Z25" s="120">
        <v>117.49</v>
      </c>
      <c r="AA25" s="7"/>
    </row>
    <row r="26" spans="1:27" s="8" customFormat="1" ht="24.75" customHeight="1">
      <c r="A26" s="53" t="s">
        <v>45</v>
      </c>
      <c r="B26" s="139">
        <v>435</v>
      </c>
      <c r="C26" s="140">
        <v>425</v>
      </c>
      <c r="D26" s="106">
        <f t="shared" si="0"/>
        <v>51134.25</v>
      </c>
      <c r="E26" s="107">
        <f t="shared" si="1"/>
        <v>49958.75</v>
      </c>
      <c r="F26" s="108">
        <f t="shared" si="2"/>
        <v>546.465333900468</v>
      </c>
      <c r="G26" s="109">
        <v>64237</v>
      </c>
      <c r="H26" s="106">
        <v>64492</v>
      </c>
      <c r="I26" s="110">
        <v>63467</v>
      </c>
      <c r="J26" s="109">
        <v>1596250</v>
      </c>
      <c r="K26" s="111">
        <v>64419</v>
      </c>
      <c r="L26" s="112">
        <v>60417</v>
      </c>
      <c r="M26" s="113">
        <f t="shared" si="3"/>
        <v>1040.4083368779243</v>
      </c>
      <c r="N26" s="114">
        <f t="shared" si="4"/>
        <v>678.8600595491281</v>
      </c>
      <c r="O26" s="106">
        <f t="shared" si="5"/>
        <v>122300</v>
      </c>
      <c r="P26" s="109">
        <f t="shared" si="6"/>
        <v>79800</v>
      </c>
      <c r="Q26" s="115">
        <v>122.3</v>
      </c>
      <c r="R26" s="116">
        <v>79.8</v>
      </c>
      <c r="S26" s="117">
        <f t="shared" si="7"/>
        <v>2559.0489153551675</v>
      </c>
      <c r="T26" s="110">
        <f t="shared" si="8"/>
        <v>300816.19999999995</v>
      </c>
      <c r="U26" s="118">
        <v>6241</v>
      </c>
      <c r="V26" s="108">
        <f t="shared" si="9"/>
        <v>982.2567904235278</v>
      </c>
      <c r="W26" s="110">
        <f t="shared" si="10"/>
        <v>115464.2857142857</v>
      </c>
      <c r="X26" s="105">
        <v>64.66</v>
      </c>
      <c r="Y26" s="119">
        <v>115.47</v>
      </c>
      <c r="Z26" s="120">
        <v>117.55</v>
      </c>
      <c r="AA26" s="7"/>
    </row>
    <row r="27" spans="1:27" s="8" customFormat="1" ht="24.75" customHeight="1">
      <c r="A27" s="53" t="s">
        <v>50</v>
      </c>
      <c r="B27" s="139">
        <v>470</v>
      </c>
      <c r="C27" s="140">
        <v>470</v>
      </c>
      <c r="D27" s="106">
        <f t="shared" si="0"/>
        <v>53349.700000000004</v>
      </c>
      <c r="E27" s="107">
        <f t="shared" si="1"/>
        <v>53349.700000000004</v>
      </c>
      <c r="F27" s="108">
        <f t="shared" si="2"/>
        <v>490.80257246057613</v>
      </c>
      <c r="G27" s="109">
        <v>55711</v>
      </c>
      <c r="H27" s="106">
        <v>55742</v>
      </c>
      <c r="I27" s="110">
        <v>55594</v>
      </c>
      <c r="J27" s="109">
        <v>1072769</v>
      </c>
      <c r="K27" s="111">
        <v>55699</v>
      </c>
      <c r="L27" s="112">
        <v>55700</v>
      </c>
      <c r="M27" s="113">
        <f t="shared" si="3"/>
        <v>1096.8196634657738</v>
      </c>
      <c r="N27" s="114">
        <f t="shared" si="4"/>
        <v>729.4511496784424</v>
      </c>
      <c r="O27" s="106">
        <f t="shared" si="5"/>
        <v>124500</v>
      </c>
      <c r="P27" s="109">
        <f t="shared" si="6"/>
        <v>82800</v>
      </c>
      <c r="Q27" s="115">
        <v>124.5</v>
      </c>
      <c r="R27" s="116">
        <v>82.8</v>
      </c>
      <c r="S27" s="117">
        <f t="shared" si="7"/>
        <v>2682.8261827151796</v>
      </c>
      <c r="T27" s="110">
        <f t="shared" si="8"/>
        <v>304527.60000000003</v>
      </c>
      <c r="U27" s="118">
        <v>6318</v>
      </c>
      <c r="V27" s="108">
        <f t="shared" si="9"/>
        <v>991.7313767194833</v>
      </c>
      <c r="W27" s="110">
        <f t="shared" si="10"/>
        <v>112571.42857142855</v>
      </c>
      <c r="X27" s="105">
        <v>63.04</v>
      </c>
      <c r="Y27" s="119">
        <v>112.58</v>
      </c>
      <c r="Z27" s="120">
        <v>113.51</v>
      </c>
      <c r="AA27" s="7"/>
    </row>
    <row r="28" spans="1:27" s="8" customFormat="1" ht="24.75" customHeight="1">
      <c r="A28" s="53" t="s">
        <v>51</v>
      </c>
      <c r="B28" s="139">
        <v>470</v>
      </c>
      <c r="C28" s="140">
        <v>470</v>
      </c>
      <c r="D28" s="106">
        <f t="shared" si="0"/>
        <v>52973.7</v>
      </c>
      <c r="E28" s="107">
        <f t="shared" si="1"/>
        <v>52973.7</v>
      </c>
      <c r="F28" s="108">
        <f t="shared" si="2"/>
        <v>510.05234673054747</v>
      </c>
      <c r="G28" s="109">
        <v>57488</v>
      </c>
      <c r="H28" s="106">
        <v>57311</v>
      </c>
      <c r="I28" s="110">
        <v>57950</v>
      </c>
      <c r="J28" s="109"/>
      <c r="K28" s="111">
        <v>57408</v>
      </c>
      <c r="L28" s="112">
        <v>59931</v>
      </c>
      <c r="M28" s="113">
        <f t="shared" si="3"/>
        <v>1117.9132286398724</v>
      </c>
      <c r="N28" s="114">
        <f t="shared" si="4"/>
        <v>754.1478129713424</v>
      </c>
      <c r="O28" s="106">
        <f t="shared" si="5"/>
        <v>126000</v>
      </c>
      <c r="P28" s="109">
        <f t="shared" si="6"/>
        <v>85000</v>
      </c>
      <c r="Q28" s="115">
        <v>126</v>
      </c>
      <c r="R28" s="116">
        <v>85</v>
      </c>
      <c r="S28" s="117">
        <f t="shared" si="7"/>
        <v>2705.7173276550443</v>
      </c>
      <c r="T28" s="110">
        <f t="shared" si="8"/>
        <v>304961.4</v>
      </c>
      <c r="U28" s="118">
        <v>6327</v>
      </c>
      <c r="V28" s="108">
        <f t="shared" si="9"/>
        <v>993.225344436417</v>
      </c>
      <c r="W28" s="110">
        <f t="shared" si="10"/>
        <v>111946.42857142855</v>
      </c>
      <c r="X28" s="105">
        <v>62.69</v>
      </c>
      <c r="Y28" s="119">
        <v>111.96</v>
      </c>
      <c r="Z28" s="120">
        <v>112.71</v>
      </c>
      <c r="AA28" s="7"/>
    </row>
    <row r="29" spans="1:27" s="8" customFormat="1" ht="24.75" customHeight="1">
      <c r="A29" s="53" t="s">
        <v>54</v>
      </c>
      <c r="B29" s="139">
        <v>502</v>
      </c>
      <c r="C29" s="140">
        <v>502</v>
      </c>
      <c r="D29" s="106">
        <f t="shared" si="0"/>
        <v>57895.659999999996</v>
      </c>
      <c r="E29" s="107">
        <f t="shared" si="1"/>
        <v>57895.659999999996</v>
      </c>
      <c r="F29" s="108">
        <f t="shared" si="2"/>
        <v>524.5642937657158</v>
      </c>
      <c r="G29" s="109">
        <v>60498</v>
      </c>
      <c r="H29" s="106">
        <v>59981</v>
      </c>
      <c r="I29" s="110">
        <v>61825</v>
      </c>
      <c r="J29" s="109">
        <v>1083190</v>
      </c>
      <c r="K29" s="111">
        <v>60375</v>
      </c>
      <c r="L29" s="112">
        <v>61556</v>
      </c>
      <c r="M29" s="113">
        <f t="shared" si="3"/>
        <v>1101.1878956039193</v>
      </c>
      <c r="N29" s="114">
        <f t="shared" si="4"/>
        <v>745.6862915113154</v>
      </c>
      <c r="O29" s="106">
        <f t="shared" si="5"/>
        <v>127000</v>
      </c>
      <c r="P29" s="109">
        <f t="shared" si="6"/>
        <v>86000</v>
      </c>
      <c r="Q29" s="115">
        <v>127</v>
      </c>
      <c r="R29" s="116">
        <v>86</v>
      </c>
      <c r="S29" s="117">
        <f t="shared" si="7"/>
        <v>2658.4600711003204</v>
      </c>
      <c r="T29" s="110">
        <f t="shared" si="8"/>
        <v>306600.19999999995</v>
      </c>
      <c r="U29" s="118">
        <v>6361</v>
      </c>
      <c r="V29" s="108">
        <f t="shared" si="9"/>
        <v>973.8142720887887</v>
      </c>
      <c r="W29" s="110">
        <f t="shared" si="10"/>
        <v>112310</v>
      </c>
      <c r="X29" s="105">
        <v>62.893600000000006</v>
      </c>
      <c r="Y29" s="119">
        <v>112.31</v>
      </c>
      <c r="Z29" s="120">
        <v>115.33</v>
      </c>
      <c r="AA29" s="7"/>
    </row>
    <row r="30" spans="1:27" s="8" customFormat="1" ht="24.75" customHeight="1">
      <c r="A30" s="53" t="s">
        <v>25</v>
      </c>
      <c r="B30" s="139">
        <v>547</v>
      </c>
      <c r="C30" s="140">
        <v>547</v>
      </c>
      <c r="D30" s="106">
        <f t="shared" si="0"/>
        <v>63413.71000000001</v>
      </c>
      <c r="E30" s="107">
        <f t="shared" si="1"/>
        <v>63413.71000000001</v>
      </c>
      <c r="F30" s="108">
        <f t="shared" si="2"/>
        <v>563.0552919865436</v>
      </c>
      <c r="G30" s="109">
        <v>65275</v>
      </c>
      <c r="H30" s="106">
        <v>65158</v>
      </c>
      <c r="I30" s="110">
        <v>65441</v>
      </c>
      <c r="J30" s="109">
        <v>111613</v>
      </c>
      <c r="K30" s="111">
        <v>65264</v>
      </c>
      <c r="L30" s="112">
        <v>65140</v>
      </c>
      <c r="M30" s="113">
        <f t="shared" si="3"/>
        <v>1147.2440265677562</v>
      </c>
      <c r="N30" s="114">
        <f t="shared" si="4"/>
        <v>793.5823341671698</v>
      </c>
      <c r="O30" s="106">
        <f t="shared" si="5"/>
        <v>133000</v>
      </c>
      <c r="P30" s="109">
        <f t="shared" si="6"/>
        <v>92000</v>
      </c>
      <c r="Q30" s="115">
        <v>133</v>
      </c>
      <c r="R30" s="116">
        <v>92</v>
      </c>
      <c r="S30" s="117">
        <f t="shared" si="7"/>
        <v>2644.701112740446</v>
      </c>
      <c r="T30" s="110">
        <f t="shared" si="8"/>
        <v>306600.19999999995</v>
      </c>
      <c r="U30" s="118">
        <v>6361</v>
      </c>
      <c r="V30" s="108">
        <f t="shared" si="9"/>
        <v>985.6810144052445</v>
      </c>
      <c r="W30" s="110">
        <f t="shared" si="10"/>
        <v>114270</v>
      </c>
      <c r="X30" s="105">
        <v>63.991200000000006</v>
      </c>
      <c r="Y30" s="119">
        <v>114.27</v>
      </c>
      <c r="Z30" s="120">
        <v>115.93</v>
      </c>
      <c r="AA30" s="7"/>
    </row>
    <row r="31" spans="1:27" s="8" customFormat="1" ht="24.75" customHeight="1">
      <c r="A31" s="53" t="s">
        <v>34</v>
      </c>
      <c r="B31" s="139">
        <v>563</v>
      </c>
      <c r="C31" s="140">
        <v>560</v>
      </c>
      <c r="D31" s="106">
        <f t="shared" si="0"/>
        <v>65747.14</v>
      </c>
      <c r="E31" s="107">
        <f t="shared" si="1"/>
        <v>65396.8</v>
      </c>
      <c r="F31" s="108">
        <f t="shared" si="2"/>
        <v>587.086829936633</v>
      </c>
      <c r="G31" s="109">
        <v>68560</v>
      </c>
      <c r="H31" s="106">
        <v>68073</v>
      </c>
      <c r="I31" s="110">
        <v>69853</v>
      </c>
      <c r="J31" s="109">
        <v>1375800</v>
      </c>
      <c r="K31" s="111">
        <v>68657</v>
      </c>
      <c r="L31" s="112">
        <v>65772</v>
      </c>
      <c r="M31" s="113">
        <f t="shared" si="3"/>
        <v>1173.1460866586744</v>
      </c>
      <c r="N31" s="114">
        <f t="shared" si="4"/>
        <v>822.0585716732317</v>
      </c>
      <c r="O31" s="106">
        <f t="shared" si="5"/>
        <v>137000</v>
      </c>
      <c r="P31" s="109">
        <f t="shared" si="6"/>
        <v>96000</v>
      </c>
      <c r="Q31" s="115">
        <v>137</v>
      </c>
      <c r="R31" s="116">
        <v>96</v>
      </c>
      <c r="S31" s="117">
        <f t="shared" si="7"/>
        <v>2618.021921561911</v>
      </c>
      <c r="T31" s="110">
        <f t="shared" si="8"/>
        <v>305732.6</v>
      </c>
      <c r="U31" s="118">
        <v>6343</v>
      </c>
      <c r="V31" s="108">
        <f t="shared" si="9"/>
        <v>1005.2234971741738</v>
      </c>
      <c r="W31" s="110">
        <f t="shared" si="10"/>
        <v>117390.00000000001</v>
      </c>
      <c r="X31" s="105">
        <v>65.73840000000001</v>
      </c>
      <c r="Y31" s="119">
        <v>117.39</v>
      </c>
      <c r="Z31" s="120">
        <v>116.78</v>
      </c>
      <c r="AA31" s="7"/>
    </row>
    <row r="32" spans="1:27" s="8" customFormat="1" ht="24.75" customHeight="1">
      <c r="A32" s="53" t="s">
        <v>36</v>
      </c>
      <c r="B32" s="139">
        <v>480</v>
      </c>
      <c r="C32" s="140">
        <v>485</v>
      </c>
      <c r="D32" s="106">
        <f t="shared" si="0"/>
        <v>56611.2</v>
      </c>
      <c r="E32" s="107">
        <f t="shared" si="1"/>
        <v>57200.9</v>
      </c>
      <c r="F32" s="108">
        <f t="shared" si="2"/>
        <v>578.4551466847549</v>
      </c>
      <c r="G32" s="109">
        <v>68223</v>
      </c>
      <c r="H32" s="106">
        <v>67722</v>
      </c>
      <c r="I32" s="110">
        <v>69439</v>
      </c>
      <c r="J32" s="109">
        <v>4956000</v>
      </c>
      <c r="K32" s="111">
        <v>68260</v>
      </c>
      <c r="L32" s="112">
        <v>66988</v>
      </c>
      <c r="M32" s="113">
        <f t="shared" si="3"/>
        <v>1154.824487027302</v>
      </c>
      <c r="N32" s="114">
        <f t="shared" si="4"/>
        <v>807.1900966593183</v>
      </c>
      <c r="O32" s="106">
        <f t="shared" si="5"/>
        <v>136200</v>
      </c>
      <c r="P32" s="109">
        <f t="shared" si="6"/>
        <v>95200</v>
      </c>
      <c r="Q32" s="115">
        <v>136.2</v>
      </c>
      <c r="R32" s="116">
        <v>95.2</v>
      </c>
      <c r="S32" s="117">
        <f t="shared" si="7"/>
        <v>2595.133118534848</v>
      </c>
      <c r="T32" s="110">
        <f t="shared" si="8"/>
        <v>306070</v>
      </c>
      <c r="U32" s="118">
        <v>6350</v>
      </c>
      <c r="V32" s="108">
        <f t="shared" si="9"/>
        <v>1003.8397247995348</v>
      </c>
      <c r="W32" s="110">
        <f t="shared" si="10"/>
        <v>118392.85714285713</v>
      </c>
      <c r="X32" s="105">
        <v>66.3</v>
      </c>
      <c r="Y32" s="119">
        <v>118.39</v>
      </c>
      <c r="Z32" s="120">
        <v>117.94</v>
      </c>
      <c r="AA32" s="7"/>
    </row>
    <row r="33" spans="1:27" s="8" customFormat="1" ht="24.75" customHeight="1">
      <c r="A33" s="53" t="s">
        <v>37</v>
      </c>
      <c r="B33" s="139">
        <v>450</v>
      </c>
      <c r="C33" s="140">
        <v>470</v>
      </c>
      <c r="D33" s="106">
        <f t="shared" si="0"/>
        <v>53172</v>
      </c>
      <c r="E33" s="107">
        <f t="shared" si="1"/>
        <v>55535.2</v>
      </c>
      <c r="F33" s="108">
        <f t="shared" si="2"/>
        <v>529.1892349356805</v>
      </c>
      <c r="G33" s="109">
        <v>62529</v>
      </c>
      <c r="H33" s="106">
        <v>61426</v>
      </c>
      <c r="I33" s="110">
        <v>64814</v>
      </c>
      <c r="J33" s="109">
        <v>1456667</v>
      </c>
      <c r="K33" s="111">
        <v>62368</v>
      </c>
      <c r="L33" s="112">
        <v>63891</v>
      </c>
      <c r="M33" s="113">
        <f t="shared" si="3"/>
        <v>1070.5822613405553</v>
      </c>
      <c r="N33" s="114">
        <f t="shared" si="4"/>
        <v>685.5111712931619</v>
      </c>
      <c r="O33" s="106">
        <f t="shared" si="5"/>
        <v>126500</v>
      </c>
      <c r="P33" s="109">
        <f t="shared" si="6"/>
        <v>81000</v>
      </c>
      <c r="Q33" s="115">
        <v>126.5</v>
      </c>
      <c r="R33" s="116">
        <v>81</v>
      </c>
      <c r="S33" s="117">
        <f t="shared" si="7"/>
        <v>2590.3012863913336</v>
      </c>
      <c r="T33" s="110">
        <f t="shared" si="8"/>
        <v>306070</v>
      </c>
      <c r="U33" s="118">
        <v>6350</v>
      </c>
      <c r="V33" s="108">
        <f t="shared" si="9"/>
        <v>981.7197020988488</v>
      </c>
      <c r="W33" s="110">
        <f t="shared" si="10"/>
        <v>115999.99999999997</v>
      </c>
      <c r="X33" s="105">
        <v>64.96</v>
      </c>
      <c r="Y33" s="119">
        <v>115.95</v>
      </c>
      <c r="Z33" s="120">
        <v>118.16</v>
      </c>
      <c r="AA33" s="7"/>
    </row>
    <row r="34" spans="1:27" s="34" customFormat="1" ht="24.75" customHeight="1">
      <c r="A34" s="53" t="s">
        <v>42</v>
      </c>
      <c r="B34" s="139">
        <v>480</v>
      </c>
      <c r="C34" s="140">
        <v>495</v>
      </c>
      <c r="D34" s="106">
        <f t="shared" si="0"/>
        <v>55934.4</v>
      </c>
      <c r="E34" s="107">
        <f t="shared" si="1"/>
        <v>57682.35</v>
      </c>
      <c r="F34" s="108">
        <f t="shared" si="2"/>
        <v>519.1624474384279</v>
      </c>
      <c r="G34" s="109">
        <v>60498</v>
      </c>
      <c r="H34" s="106">
        <v>59739</v>
      </c>
      <c r="I34" s="110">
        <v>62155</v>
      </c>
      <c r="J34" s="109"/>
      <c r="K34" s="111">
        <v>60592</v>
      </c>
      <c r="L34" s="112">
        <v>58238</v>
      </c>
      <c r="M34" s="113">
        <f t="shared" si="3"/>
        <v>1072.6851454561056</v>
      </c>
      <c r="N34" s="114">
        <f t="shared" si="4"/>
        <v>738.0073800738007</v>
      </c>
      <c r="O34" s="106">
        <f t="shared" si="5"/>
        <v>125000</v>
      </c>
      <c r="P34" s="109">
        <f t="shared" si="6"/>
        <v>86000</v>
      </c>
      <c r="Q34" s="115">
        <v>125</v>
      </c>
      <c r="R34" s="116">
        <v>86</v>
      </c>
      <c r="S34" s="117">
        <f t="shared" si="7"/>
        <v>2624.052175405475</v>
      </c>
      <c r="T34" s="110">
        <f t="shared" si="8"/>
        <v>305780.8</v>
      </c>
      <c r="U34" s="118">
        <v>6344</v>
      </c>
      <c r="V34" s="108">
        <f t="shared" si="9"/>
        <v>1029.471258167731</v>
      </c>
      <c r="W34" s="110">
        <f t="shared" si="10"/>
        <v>119964.28571428571</v>
      </c>
      <c r="X34" s="105">
        <v>67.18</v>
      </c>
      <c r="Y34" s="119">
        <v>119.97</v>
      </c>
      <c r="Z34" s="120">
        <v>116.53</v>
      </c>
      <c r="AA34" s="33"/>
    </row>
    <row r="35" spans="1:27" s="34" customFormat="1" ht="24.75" customHeight="1">
      <c r="A35" s="147">
        <v>39083</v>
      </c>
      <c r="B35" s="148">
        <v>545</v>
      </c>
      <c r="C35" s="149">
        <v>550</v>
      </c>
      <c r="D35" s="150">
        <f t="shared" si="0"/>
        <v>64964</v>
      </c>
      <c r="E35" s="151">
        <f t="shared" si="1"/>
        <v>65560</v>
      </c>
      <c r="F35" s="152">
        <f t="shared" si="2"/>
        <v>545.3607382550335</v>
      </c>
      <c r="G35" s="153">
        <v>65007</v>
      </c>
      <c r="H35" s="150">
        <v>64069</v>
      </c>
      <c r="I35" s="154">
        <v>67838</v>
      </c>
      <c r="J35" s="153">
        <v>2145400</v>
      </c>
      <c r="K35" s="155">
        <v>65015</v>
      </c>
      <c r="L35" s="156">
        <v>62019</v>
      </c>
      <c r="M35" s="157">
        <f t="shared" si="3"/>
        <v>1057.0469798657718</v>
      </c>
      <c r="N35" s="158">
        <f t="shared" si="4"/>
        <v>729.8657718120805</v>
      </c>
      <c r="O35" s="150">
        <f t="shared" si="5"/>
        <v>126000</v>
      </c>
      <c r="P35" s="153">
        <f t="shared" si="6"/>
        <v>87000</v>
      </c>
      <c r="Q35" s="159">
        <v>126</v>
      </c>
      <c r="R35" s="160">
        <v>87</v>
      </c>
      <c r="S35" s="161">
        <f t="shared" si="7"/>
        <v>2567.701342281879</v>
      </c>
      <c r="T35" s="154">
        <f t="shared" si="8"/>
        <v>306070</v>
      </c>
      <c r="U35" s="162">
        <v>6350</v>
      </c>
      <c r="V35" s="152">
        <f t="shared" si="9"/>
        <v>972.7049376797698</v>
      </c>
      <c r="W35" s="154">
        <f t="shared" si="10"/>
        <v>115946.42857142857</v>
      </c>
      <c r="X35" s="163">
        <v>64.93</v>
      </c>
      <c r="Y35" s="164">
        <v>115.94</v>
      </c>
      <c r="Z35" s="165">
        <v>119.2</v>
      </c>
      <c r="AA35" s="33"/>
    </row>
    <row r="36" spans="1:27" s="34" customFormat="1" ht="24.75" customHeight="1">
      <c r="A36" s="136" t="s">
        <v>65</v>
      </c>
      <c r="B36" s="139">
        <v>526</v>
      </c>
      <c r="C36" s="140">
        <v>526</v>
      </c>
      <c r="D36" s="106">
        <f t="shared" si="0"/>
        <v>63624.96</v>
      </c>
      <c r="E36" s="107">
        <f t="shared" si="1"/>
        <v>63624.96</v>
      </c>
      <c r="F36" s="108">
        <f t="shared" si="2"/>
        <v>570.3869047619048</v>
      </c>
      <c r="G36" s="109">
        <v>68994</v>
      </c>
      <c r="H36" s="106">
        <v>68595</v>
      </c>
      <c r="I36" s="110">
        <v>70009</v>
      </c>
      <c r="J36" s="109">
        <v>1124640</v>
      </c>
      <c r="K36" s="111">
        <v>69003</v>
      </c>
      <c r="L36" s="112">
        <v>67987</v>
      </c>
      <c r="M36" s="113">
        <f t="shared" si="3"/>
        <v>1102.0171957671957</v>
      </c>
      <c r="N36" s="114">
        <f t="shared" si="4"/>
        <v>768.8492063492064</v>
      </c>
      <c r="O36" s="106">
        <f t="shared" si="5"/>
        <v>133300</v>
      </c>
      <c r="P36" s="109">
        <f t="shared" si="6"/>
        <v>93000</v>
      </c>
      <c r="Q36" s="115">
        <v>133.3</v>
      </c>
      <c r="R36" s="116">
        <v>93</v>
      </c>
      <c r="S36" s="117">
        <f t="shared" si="7"/>
        <v>2531.9345238095243</v>
      </c>
      <c r="T36" s="110">
        <f t="shared" si="8"/>
        <v>306262.80000000005</v>
      </c>
      <c r="U36" s="118">
        <v>6354</v>
      </c>
      <c r="V36" s="108">
        <f t="shared" si="9"/>
        <v>986.1583522297807</v>
      </c>
      <c r="W36" s="110">
        <f t="shared" si="10"/>
        <v>119285.71428571426</v>
      </c>
      <c r="X36" s="105">
        <v>66.8</v>
      </c>
      <c r="Y36" s="119">
        <v>119.29</v>
      </c>
      <c r="Z36" s="120">
        <v>120.96</v>
      </c>
      <c r="AA36" s="33"/>
    </row>
    <row r="37" spans="1:27" s="34" customFormat="1" ht="24.75" customHeight="1">
      <c r="A37" s="136" t="s">
        <v>66</v>
      </c>
      <c r="B37" s="139">
        <v>506</v>
      </c>
      <c r="C37" s="140">
        <v>506</v>
      </c>
      <c r="D37" s="106">
        <f t="shared" si="0"/>
        <v>59930.64</v>
      </c>
      <c r="E37" s="107">
        <f t="shared" si="1"/>
        <v>59930.64</v>
      </c>
      <c r="F37" s="108">
        <f t="shared" si="2"/>
        <v>557.7338736913205</v>
      </c>
      <c r="G37" s="109">
        <v>66058</v>
      </c>
      <c r="H37" s="106">
        <v>65897</v>
      </c>
      <c r="I37" s="110">
        <v>66517</v>
      </c>
      <c r="J37" s="109">
        <v>1102500</v>
      </c>
      <c r="K37" s="111">
        <v>65986</v>
      </c>
      <c r="L37" s="112">
        <v>67088</v>
      </c>
      <c r="M37" s="113">
        <f t="shared" si="3"/>
        <v>1106.0452549814252</v>
      </c>
      <c r="N37" s="114">
        <f t="shared" si="4"/>
        <v>759.8784194528876</v>
      </c>
      <c r="O37" s="106">
        <f t="shared" si="5"/>
        <v>131000</v>
      </c>
      <c r="P37" s="109">
        <f t="shared" si="6"/>
        <v>90000</v>
      </c>
      <c r="Q37" s="115">
        <v>131</v>
      </c>
      <c r="R37" s="116">
        <v>90</v>
      </c>
      <c r="S37" s="117">
        <f t="shared" si="7"/>
        <v>2585.8054711246205</v>
      </c>
      <c r="T37" s="110">
        <f t="shared" si="8"/>
        <v>306262.80000000005</v>
      </c>
      <c r="U37" s="118">
        <v>6354</v>
      </c>
      <c r="V37" s="108">
        <f t="shared" si="9"/>
        <v>1005.6327495537221</v>
      </c>
      <c r="W37" s="110">
        <f t="shared" si="10"/>
        <v>119107.14285714284</v>
      </c>
      <c r="X37" s="105">
        <v>66.7</v>
      </c>
      <c r="Y37" s="119">
        <v>119.1</v>
      </c>
      <c r="Z37" s="120">
        <v>118.44</v>
      </c>
      <c r="AA37" s="33"/>
    </row>
    <row r="38" spans="1:27" s="34" customFormat="1" ht="24.75" customHeight="1">
      <c r="A38" s="136" t="s">
        <v>67</v>
      </c>
      <c r="B38" s="139">
        <v>530</v>
      </c>
      <c r="C38" s="140">
        <v>545</v>
      </c>
      <c r="D38" s="106">
        <f t="shared" si="0"/>
        <v>62646</v>
      </c>
      <c r="E38" s="107">
        <f t="shared" si="1"/>
        <v>64419</v>
      </c>
      <c r="F38" s="108"/>
      <c r="G38" s="109"/>
      <c r="H38" s="106"/>
      <c r="I38" s="110"/>
      <c r="J38" s="109"/>
      <c r="K38" s="111"/>
      <c r="L38" s="112"/>
      <c r="M38" s="113">
        <f t="shared" si="3"/>
        <v>1061.7597292724197</v>
      </c>
      <c r="N38" s="114">
        <f t="shared" si="4"/>
        <v>723.3502538071066</v>
      </c>
      <c r="O38" s="106">
        <f t="shared" si="5"/>
        <v>125500</v>
      </c>
      <c r="P38" s="109">
        <f t="shared" si="6"/>
        <v>85500</v>
      </c>
      <c r="Q38" s="115">
        <v>125.5</v>
      </c>
      <c r="R38" s="116">
        <v>85.5</v>
      </c>
      <c r="S38" s="117">
        <f t="shared" si="7"/>
        <v>2586.978003384095</v>
      </c>
      <c r="T38" s="110">
        <f t="shared" si="8"/>
        <v>305780.8</v>
      </c>
      <c r="U38" s="118">
        <v>6344</v>
      </c>
      <c r="V38" s="108">
        <f t="shared" si="9"/>
        <v>964.1648537587623</v>
      </c>
      <c r="W38" s="110">
        <f t="shared" si="10"/>
        <v>113964.28571428571</v>
      </c>
      <c r="X38" s="105">
        <v>63.82</v>
      </c>
      <c r="Y38" s="119">
        <v>113.97</v>
      </c>
      <c r="Z38" s="120">
        <v>118.2</v>
      </c>
      <c r="AA38" s="33"/>
    </row>
    <row r="39" spans="1:27" s="35" customFormat="1" ht="24.75" customHeight="1">
      <c r="A39" s="136" t="s">
        <v>68</v>
      </c>
      <c r="B39" s="139">
        <v>560</v>
      </c>
      <c r="C39" s="140">
        <v>575</v>
      </c>
      <c r="D39" s="106"/>
      <c r="E39" s="107"/>
      <c r="F39" s="108"/>
      <c r="G39" s="109"/>
      <c r="H39" s="106"/>
      <c r="I39" s="110"/>
      <c r="J39" s="109"/>
      <c r="K39" s="111"/>
      <c r="L39" s="112"/>
      <c r="M39" s="113"/>
      <c r="N39" s="114"/>
      <c r="O39" s="106">
        <f t="shared" si="5"/>
        <v>127500</v>
      </c>
      <c r="P39" s="109">
        <f t="shared" si="6"/>
        <v>88500</v>
      </c>
      <c r="Q39" s="115">
        <v>127.5</v>
      </c>
      <c r="R39" s="116">
        <v>88.5</v>
      </c>
      <c r="S39" s="117"/>
      <c r="T39" s="110"/>
      <c r="U39" s="118"/>
      <c r="V39" s="108"/>
      <c r="W39" s="110"/>
      <c r="X39" s="105"/>
      <c r="Y39" s="119"/>
      <c r="Z39" s="120"/>
      <c r="AA39" s="33"/>
    </row>
    <row r="40" spans="1:27" s="34" customFormat="1" ht="24.75" customHeight="1" thickBot="1">
      <c r="A40" s="135" t="s">
        <v>69</v>
      </c>
      <c r="B40" s="141">
        <v>592</v>
      </c>
      <c r="C40" s="142">
        <v>612</v>
      </c>
      <c r="D40" s="84"/>
      <c r="E40" s="98"/>
      <c r="F40" s="82"/>
      <c r="G40" s="122"/>
      <c r="H40" s="84"/>
      <c r="I40" s="85"/>
      <c r="J40" s="122"/>
      <c r="K40" s="86"/>
      <c r="L40" s="87"/>
      <c r="M40" s="88"/>
      <c r="N40" s="123"/>
      <c r="O40" s="84"/>
      <c r="P40" s="122"/>
      <c r="Q40" s="90"/>
      <c r="R40" s="91"/>
      <c r="S40" s="92"/>
      <c r="T40" s="85"/>
      <c r="U40" s="124"/>
      <c r="V40" s="82"/>
      <c r="W40" s="85"/>
      <c r="X40" s="100"/>
      <c r="Y40" s="125"/>
      <c r="Z40" s="94"/>
      <c r="AA40" s="33"/>
    </row>
    <row r="41" spans="1:17" ht="18.75" customHeight="1">
      <c r="A41" s="5"/>
      <c r="B41" s="2"/>
      <c r="C41" s="2"/>
      <c r="D41" s="2"/>
      <c r="E41" s="2"/>
      <c r="F41" s="2"/>
      <c r="G41" s="2"/>
      <c r="Q41" s="2"/>
    </row>
    <row r="42" spans="1:17" ht="18.75" customHeight="1">
      <c r="A42" s="131" t="s">
        <v>59</v>
      </c>
      <c r="B42" s="132" t="s">
        <v>61</v>
      </c>
      <c r="C42" s="166"/>
      <c r="D42" s="166"/>
      <c r="E42" s="166"/>
      <c r="F42" s="167"/>
      <c r="G42" s="166"/>
      <c r="H42" s="167"/>
      <c r="Q42" s="2"/>
    </row>
    <row r="43" spans="1:17" ht="18.75" customHeight="1">
      <c r="A43" s="133"/>
      <c r="B43" s="132" t="s">
        <v>60</v>
      </c>
      <c r="C43" s="166"/>
      <c r="D43" s="166"/>
      <c r="E43" s="166"/>
      <c r="F43" s="167"/>
      <c r="G43" s="166"/>
      <c r="H43" s="167"/>
      <c r="Q43" s="2"/>
    </row>
    <row r="44" spans="1:17" ht="18.75" customHeight="1">
      <c r="A44" s="133"/>
      <c r="B44" s="132" t="s">
        <v>62</v>
      </c>
      <c r="C44" s="166"/>
      <c r="D44" s="166"/>
      <c r="E44" s="166"/>
      <c r="F44" s="167"/>
      <c r="G44" s="166"/>
      <c r="H44" s="167"/>
      <c r="Q44" s="2"/>
    </row>
    <row r="45" spans="1:18" ht="19.5" customHeight="1">
      <c r="A45" s="133"/>
      <c r="B45" s="132" t="s">
        <v>63</v>
      </c>
      <c r="C45" s="166"/>
      <c r="D45" s="166"/>
      <c r="E45" s="166"/>
      <c r="F45" s="166"/>
      <c r="G45" s="166"/>
      <c r="H45" s="166"/>
      <c r="O45" s="6"/>
      <c r="P45" s="6"/>
      <c r="Q45" s="2"/>
      <c r="R45" s="2"/>
    </row>
    <row r="46" spans="1:8" ht="21.75" customHeight="1">
      <c r="A46" s="134"/>
      <c r="B46" s="134" t="s">
        <v>64</v>
      </c>
      <c r="C46" s="167"/>
      <c r="D46" s="167"/>
      <c r="E46" s="167"/>
      <c r="F46" s="167"/>
      <c r="G46" s="167"/>
      <c r="H46" s="167"/>
    </row>
    <row r="47" ht="32.25" customHeight="1"/>
    <row r="49" ht="17.25">
      <c r="O49" s="6"/>
    </row>
    <row r="50" spans="1:8" ht="17.25">
      <c r="A50" s="4"/>
      <c r="B50" s="4"/>
      <c r="C50" s="4"/>
      <c r="D50" s="4"/>
      <c r="E50" s="4"/>
      <c r="F50" s="4"/>
      <c r="G50" s="4"/>
      <c r="H50" s="4"/>
    </row>
    <row r="51" spans="1:10" ht="17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2:19" ht="17.25">
      <c r="B52" s="6" t="s">
        <v>6</v>
      </c>
      <c r="C52" s="6" t="s">
        <v>7</v>
      </c>
      <c r="D52" s="6" t="s">
        <v>8</v>
      </c>
      <c r="E52" s="6" t="s">
        <v>9</v>
      </c>
      <c r="F52" s="15"/>
      <c r="G52" s="6" t="s">
        <v>10</v>
      </c>
      <c r="H52" s="16" t="s">
        <v>11</v>
      </c>
      <c r="J52" s="38"/>
      <c r="K52" s="38"/>
      <c r="L52" s="38"/>
      <c r="M52" s="38"/>
      <c r="N52" s="38"/>
      <c r="O52" s="38"/>
      <c r="P52" s="39"/>
      <c r="Q52" s="38"/>
      <c r="R52" s="38"/>
      <c r="S52" s="38"/>
    </row>
    <row r="53" spans="1:19" ht="17.25">
      <c r="A53" s="36" t="s">
        <v>46</v>
      </c>
      <c r="B53" s="51">
        <v>26418</v>
      </c>
      <c r="C53" s="51">
        <v>31705</v>
      </c>
      <c r="D53" s="51">
        <v>99000</v>
      </c>
      <c r="E53" s="51">
        <v>51000</v>
      </c>
      <c r="F53" s="51"/>
      <c r="G53" s="51">
        <v>276572</v>
      </c>
      <c r="H53" s="51">
        <v>89380</v>
      </c>
      <c r="J53" s="40"/>
      <c r="K53" s="41"/>
      <c r="L53" s="41"/>
      <c r="M53" s="40"/>
      <c r="N53" s="40"/>
      <c r="O53" s="41"/>
      <c r="P53" s="41"/>
      <c r="Q53" s="41"/>
      <c r="R53" s="38"/>
      <c r="S53" s="38"/>
    </row>
    <row r="54" spans="1:19" ht="17.25">
      <c r="A54" s="37">
        <v>5</v>
      </c>
      <c r="B54" s="51">
        <v>28323</v>
      </c>
      <c r="C54" s="51">
        <v>31224</v>
      </c>
      <c r="D54" s="51">
        <v>99000</v>
      </c>
      <c r="E54" s="51">
        <v>51000</v>
      </c>
      <c r="F54" s="51"/>
      <c r="G54" s="51">
        <v>276234</v>
      </c>
      <c r="H54" s="51">
        <v>89270</v>
      </c>
      <c r="J54" s="41"/>
      <c r="K54" s="41"/>
      <c r="L54" s="41"/>
      <c r="M54" s="41"/>
      <c r="N54" s="41"/>
      <c r="O54" s="41"/>
      <c r="P54" s="41"/>
      <c r="Q54" s="41"/>
      <c r="R54" s="38"/>
      <c r="S54" s="38"/>
    </row>
    <row r="55" spans="1:19" ht="17.25">
      <c r="A55" s="14">
        <v>6</v>
      </c>
      <c r="B55" s="51">
        <v>27465</v>
      </c>
      <c r="C55" s="51">
        <v>31925</v>
      </c>
      <c r="D55" s="51">
        <v>99000</v>
      </c>
      <c r="E55" s="51">
        <v>51000</v>
      </c>
      <c r="F55" s="51"/>
      <c r="G55" s="51">
        <v>276234</v>
      </c>
      <c r="H55" s="51">
        <v>89710</v>
      </c>
      <c r="J55" s="41"/>
      <c r="K55" s="41"/>
      <c r="L55" s="41"/>
      <c r="M55" s="41"/>
      <c r="N55" s="41"/>
      <c r="O55" s="41"/>
      <c r="P55" s="41"/>
      <c r="Q55" s="41"/>
      <c r="R55" s="38"/>
      <c r="S55" s="38"/>
    </row>
    <row r="56" spans="1:19" ht="17.25">
      <c r="A56" s="14">
        <v>7</v>
      </c>
      <c r="B56" s="51">
        <v>26437</v>
      </c>
      <c r="C56" s="51">
        <v>30106</v>
      </c>
      <c r="D56" s="51">
        <v>99000</v>
      </c>
      <c r="E56" s="51">
        <v>51000</v>
      </c>
      <c r="F56" s="51"/>
      <c r="G56" s="51">
        <v>276234</v>
      </c>
      <c r="H56" s="51">
        <v>88970</v>
      </c>
      <c r="J56" s="41"/>
      <c r="K56" s="41"/>
      <c r="L56" s="41"/>
      <c r="M56" s="41"/>
      <c r="N56" s="41"/>
      <c r="O56" s="41"/>
      <c r="P56" s="41"/>
      <c r="Q56" s="41"/>
      <c r="R56" s="38"/>
      <c r="S56" s="38"/>
    </row>
    <row r="57" spans="1:19" ht="17.25">
      <c r="A57" s="14">
        <v>8</v>
      </c>
      <c r="B57" s="51">
        <v>27230</v>
      </c>
      <c r="C57" s="51">
        <v>30209</v>
      </c>
      <c r="D57" s="51">
        <v>99000</v>
      </c>
      <c r="E57" s="51">
        <v>51000</v>
      </c>
      <c r="F57" s="51"/>
      <c r="G57" s="51">
        <v>276234</v>
      </c>
      <c r="H57" s="51">
        <v>86960</v>
      </c>
      <c r="J57" s="41"/>
      <c r="K57" s="41"/>
      <c r="L57" s="41"/>
      <c r="M57" s="41"/>
      <c r="N57" s="41"/>
      <c r="O57" s="41"/>
      <c r="P57" s="41"/>
      <c r="Q57" s="41"/>
      <c r="R57" s="38"/>
      <c r="S57" s="38"/>
    </row>
    <row r="58" spans="1:19" ht="17.25">
      <c r="A58" s="14">
        <v>9</v>
      </c>
      <c r="B58" s="51">
        <v>30625</v>
      </c>
      <c r="C58" s="51">
        <v>31992</v>
      </c>
      <c r="D58" s="51">
        <v>99000</v>
      </c>
      <c r="E58" s="51">
        <v>51000</v>
      </c>
      <c r="F58" s="51"/>
      <c r="G58" s="51">
        <v>276234</v>
      </c>
      <c r="H58" s="51">
        <v>89090</v>
      </c>
      <c r="J58" s="41"/>
      <c r="K58" s="41"/>
      <c r="L58" s="41"/>
      <c r="M58" s="41"/>
      <c r="N58" s="41"/>
      <c r="O58" s="41"/>
      <c r="P58" s="41"/>
      <c r="Q58" s="41"/>
      <c r="R58" s="38"/>
      <c r="S58" s="38"/>
    </row>
    <row r="59" spans="1:19" ht="17.25">
      <c r="A59" s="37">
        <v>10</v>
      </c>
      <c r="B59" s="51">
        <v>36350</v>
      </c>
      <c r="C59" s="51">
        <v>37196</v>
      </c>
      <c r="D59" s="51">
        <v>99000</v>
      </c>
      <c r="E59" s="51">
        <v>51000</v>
      </c>
      <c r="F59" s="51"/>
      <c r="G59" s="51">
        <v>280861</v>
      </c>
      <c r="H59" s="51">
        <v>88975</v>
      </c>
      <c r="J59" s="41"/>
      <c r="K59" s="41"/>
      <c r="L59" s="41"/>
      <c r="M59" s="41"/>
      <c r="N59" s="41"/>
      <c r="O59" s="41"/>
      <c r="P59" s="41"/>
      <c r="Q59" s="41"/>
      <c r="R59" s="38"/>
      <c r="S59" s="38"/>
    </row>
    <row r="60" spans="1:19" ht="17.25">
      <c r="A60" s="37">
        <v>11</v>
      </c>
      <c r="B60" s="51">
        <v>40024</v>
      </c>
      <c r="C60" s="51">
        <v>41384</v>
      </c>
      <c r="D60" s="51">
        <v>99000</v>
      </c>
      <c r="E60" s="51">
        <v>52300</v>
      </c>
      <c r="F60" s="51"/>
      <c r="G60" s="51">
        <v>279946</v>
      </c>
      <c r="H60" s="51">
        <v>90250</v>
      </c>
      <c r="J60" s="41"/>
      <c r="K60" s="41"/>
      <c r="L60" s="41"/>
      <c r="M60" s="41"/>
      <c r="N60" s="41"/>
      <c r="O60" s="41"/>
      <c r="P60" s="41"/>
      <c r="Q60" s="41"/>
      <c r="R60" s="38"/>
      <c r="S60" s="38"/>
    </row>
    <row r="61" spans="1:19" ht="17.25">
      <c r="A61" s="37">
        <v>12</v>
      </c>
      <c r="B61" s="51">
        <v>40165</v>
      </c>
      <c r="C61" s="51">
        <v>44318</v>
      </c>
      <c r="D61" s="51">
        <v>99300</v>
      </c>
      <c r="E61" s="51">
        <v>72500</v>
      </c>
      <c r="F61" s="51"/>
      <c r="G61" s="51">
        <v>279801</v>
      </c>
      <c r="H61" s="51">
        <v>94510</v>
      </c>
      <c r="J61" s="41"/>
      <c r="K61" s="41"/>
      <c r="L61" s="41"/>
      <c r="M61" s="41"/>
      <c r="N61" s="41"/>
      <c r="O61" s="41"/>
      <c r="P61" s="41"/>
      <c r="Q61" s="41"/>
      <c r="R61" s="38"/>
      <c r="S61" s="38"/>
    </row>
    <row r="62" spans="1:19" ht="17.25">
      <c r="A62" s="36" t="s">
        <v>47</v>
      </c>
      <c r="B62" s="51">
        <v>40505</v>
      </c>
      <c r="C62" s="51">
        <v>43480</v>
      </c>
      <c r="D62" s="51">
        <v>99300</v>
      </c>
      <c r="E62" s="51">
        <v>72500</v>
      </c>
      <c r="F62" s="51"/>
      <c r="G62" s="51">
        <v>279946</v>
      </c>
      <c r="H62" s="51">
        <v>92255</v>
      </c>
      <c r="J62" s="41"/>
      <c r="K62" s="41"/>
      <c r="L62" s="41"/>
      <c r="M62" s="41"/>
      <c r="N62" s="41"/>
      <c r="O62" s="41"/>
      <c r="P62" s="41"/>
      <c r="Q62" s="41"/>
      <c r="R62" s="38"/>
      <c r="S62" s="38"/>
    </row>
    <row r="63" spans="1:19" ht="17.25">
      <c r="A63" s="37">
        <v>2</v>
      </c>
      <c r="B63" s="51">
        <v>44141</v>
      </c>
      <c r="C63" s="51">
        <v>45714</v>
      </c>
      <c r="D63" s="51">
        <v>100000</v>
      </c>
      <c r="E63" s="51">
        <v>85000</v>
      </c>
      <c r="F63" s="51"/>
      <c r="G63" s="51">
        <v>277054</v>
      </c>
      <c r="H63" s="51">
        <v>92175</v>
      </c>
      <c r="J63" s="41"/>
      <c r="K63" s="41"/>
      <c r="L63" s="41"/>
      <c r="M63" s="41"/>
      <c r="N63" s="41"/>
      <c r="O63" s="41"/>
      <c r="P63" s="41"/>
      <c r="Q63" s="41"/>
      <c r="R63" s="38"/>
      <c r="S63" s="38"/>
    </row>
    <row r="64" spans="1:19" ht="17.25">
      <c r="A64" s="37">
        <v>3</v>
      </c>
      <c r="B64" s="51">
        <v>43977</v>
      </c>
      <c r="C64" s="51">
        <v>48209</v>
      </c>
      <c r="D64" s="51">
        <v>100000</v>
      </c>
      <c r="E64" s="51">
        <v>69000</v>
      </c>
      <c r="F64" s="51"/>
      <c r="G64" s="51">
        <v>277054</v>
      </c>
      <c r="H64" s="51">
        <v>93520</v>
      </c>
      <c r="J64" s="41"/>
      <c r="K64" s="41"/>
      <c r="L64" s="41"/>
      <c r="M64" s="41"/>
      <c r="N64" s="41"/>
      <c r="O64" s="41"/>
      <c r="P64" s="41"/>
      <c r="Q64" s="41"/>
      <c r="R64" s="38"/>
      <c r="S64" s="38"/>
    </row>
    <row r="65" spans="1:19" ht="17.25">
      <c r="A65" s="36" t="s">
        <v>48</v>
      </c>
      <c r="B65" s="51">
        <v>37979</v>
      </c>
      <c r="C65" s="52">
        <v>46637</v>
      </c>
      <c r="D65" s="51">
        <v>100000</v>
      </c>
      <c r="E65" s="51">
        <v>52200</v>
      </c>
      <c r="F65" s="52"/>
      <c r="G65" s="52">
        <v>276090</v>
      </c>
      <c r="H65" s="51">
        <v>88970</v>
      </c>
      <c r="J65" s="41"/>
      <c r="K65" s="41"/>
      <c r="L65" s="41"/>
      <c r="M65" s="41"/>
      <c r="N65" s="41"/>
      <c r="O65" s="41"/>
      <c r="P65" s="41"/>
      <c r="Q65" s="41"/>
      <c r="R65" s="38"/>
      <c r="S65" s="38"/>
    </row>
    <row r="66" spans="1:19" ht="17.25">
      <c r="A66" s="37">
        <v>5</v>
      </c>
      <c r="B66" s="51">
        <v>26079</v>
      </c>
      <c r="C66" s="52">
        <v>40054</v>
      </c>
      <c r="D66" s="51">
        <v>100000</v>
      </c>
      <c r="E66" s="51">
        <v>52000</v>
      </c>
      <c r="F66" s="52"/>
      <c r="G66" s="52">
        <v>277150</v>
      </c>
      <c r="H66" s="51">
        <v>92110</v>
      </c>
      <c r="J66" s="41"/>
      <c r="K66" s="41"/>
      <c r="L66" s="41"/>
      <c r="M66" s="41"/>
      <c r="N66" s="41"/>
      <c r="O66" s="41"/>
      <c r="P66" s="41"/>
      <c r="Q66" s="41"/>
      <c r="R66" s="38"/>
      <c r="S66" s="38"/>
    </row>
    <row r="67" spans="1:19" ht="17.25">
      <c r="A67" s="37">
        <v>6</v>
      </c>
      <c r="B67" s="51">
        <v>28435</v>
      </c>
      <c r="C67" s="52">
        <v>31260</v>
      </c>
      <c r="D67" s="51">
        <v>93000</v>
      </c>
      <c r="E67" s="51">
        <v>47000</v>
      </c>
      <c r="F67" s="52"/>
      <c r="G67" s="52">
        <v>277150</v>
      </c>
      <c r="H67" s="51">
        <v>90180</v>
      </c>
      <c r="J67" s="41"/>
      <c r="K67" s="41"/>
      <c r="L67" s="41"/>
      <c r="M67" s="41"/>
      <c r="N67" s="41"/>
      <c r="O67" s="41"/>
      <c r="P67" s="41"/>
      <c r="Q67" s="41"/>
      <c r="R67" s="38"/>
      <c r="S67" s="38"/>
    </row>
    <row r="68" spans="1:19" ht="17.25">
      <c r="A68" s="37">
        <v>7</v>
      </c>
      <c r="B68" s="51">
        <v>31648</v>
      </c>
      <c r="C68" s="52">
        <v>33865</v>
      </c>
      <c r="D68" s="51">
        <v>97800</v>
      </c>
      <c r="E68" s="51">
        <v>51800</v>
      </c>
      <c r="F68" s="52"/>
      <c r="G68" s="52">
        <v>276572</v>
      </c>
      <c r="H68" s="51">
        <v>89640</v>
      </c>
      <c r="J68" s="41"/>
      <c r="K68" s="41"/>
      <c r="L68" s="41"/>
      <c r="M68" s="41"/>
      <c r="N68" s="41"/>
      <c r="O68" s="41"/>
      <c r="P68" s="41"/>
      <c r="Q68" s="41"/>
      <c r="R68" s="38"/>
      <c r="S68" s="38"/>
    </row>
    <row r="69" spans="1:19" ht="17.25">
      <c r="A69" s="37">
        <v>8</v>
      </c>
      <c r="B69" s="51">
        <v>31926</v>
      </c>
      <c r="C69" s="52">
        <v>35661</v>
      </c>
      <c r="D69" s="51">
        <v>101000</v>
      </c>
      <c r="E69" s="51">
        <v>55000</v>
      </c>
      <c r="F69" s="52"/>
      <c r="G69" s="52">
        <v>275752</v>
      </c>
      <c r="H69" s="51">
        <v>89410</v>
      </c>
      <c r="J69" s="41"/>
      <c r="K69" s="41"/>
      <c r="L69" s="41"/>
      <c r="M69" s="41"/>
      <c r="N69" s="41"/>
      <c r="O69" s="41"/>
      <c r="P69" s="41"/>
      <c r="Q69" s="41"/>
      <c r="R69" s="38"/>
      <c r="S69" s="38"/>
    </row>
    <row r="70" spans="1:19" ht="17.25">
      <c r="A70" s="37">
        <v>9</v>
      </c>
      <c r="B70" s="51">
        <v>31826</v>
      </c>
      <c r="C70" s="52">
        <v>35836</v>
      </c>
      <c r="D70" s="51">
        <v>102000</v>
      </c>
      <c r="E70" s="51">
        <v>56000</v>
      </c>
      <c r="F70" s="52"/>
      <c r="G70" s="52">
        <v>275752</v>
      </c>
      <c r="H70" s="51">
        <v>90120</v>
      </c>
      <c r="J70" s="41"/>
      <c r="K70" s="41"/>
      <c r="L70" s="41"/>
      <c r="M70" s="41"/>
      <c r="N70" s="41"/>
      <c r="O70" s="41"/>
      <c r="P70" s="41"/>
      <c r="Q70" s="41"/>
      <c r="R70" s="38"/>
      <c r="S70" s="38"/>
    </row>
    <row r="71" spans="1:19" ht="17.25">
      <c r="A71" s="37">
        <v>10</v>
      </c>
      <c r="B71" s="51">
        <v>28709</v>
      </c>
      <c r="C71" s="52">
        <v>33870</v>
      </c>
      <c r="D71" s="51">
        <v>101400</v>
      </c>
      <c r="E71" s="51">
        <v>55800</v>
      </c>
      <c r="F71" s="52"/>
      <c r="G71" s="52">
        <v>275752</v>
      </c>
      <c r="H71" s="51">
        <v>90900</v>
      </c>
      <c r="J71" s="41"/>
      <c r="K71" s="41"/>
      <c r="L71" s="41"/>
      <c r="M71" s="41"/>
      <c r="N71" s="41"/>
      <c r="O71" s="41"/>
      <c r="P71" s="41"/>
      <c r="Q71" s="41"/>
      <c r="R71" s="38"/>
      <c r="S71" s="38"/>
    </row>
    <row r="72" spans="1:19" ht="17.25">
      <c r="A72" s="37">
        <v>11</v>
      </c>
      <c r="B72" s="51">
        <v>30570</v>
      </c>
      <c r="C72" s="52">
        <v>32880</v>
      </c>
      <c r="D72" s="51">
        <v>99000</v>
      </c>
      <c r="E72" s="51">
        <v>54000</v>
      </c>
      <c r="F72" s="52"/>
      <c r="G72" s="52">
        <v>275752</v>
      </c>
      <c r="H72" s="52">
        <v>89725</v>
      </c>
      <c r="J72" s="42"/>
      <c r="K72" s="41"/>
      <c r="L72" s="41"/>
      <c r="M72" s="41"/>
      <c r="N72" s="41"/>
      <c r="O72" s="41"/>
      <c r="P72" s="41"/>
      <c r="Q72" s="41"/>
      <c r="R72" s="38"/>
      <c r="S72" s="38"/>
    </row>
    <row r="73" spans="1:19" ht="17.25">
      <c r="A73" s="37">
        <v>12</v>
      </c>
      <c r="B73" s="51">
        <v>33981</v>
      </c>
      <c r="C73" s="52">
        <v>35312</v>
      </c>
      <c r="D73" s="51">
        <v>101000</v>
      </c>
      <c r="E73" s="51">
        <v>56000</v>
      </c>
      <c r="F73" s="52"/>
      <c r="G73" s="52">
        <v>278740.6</v>
      </c>
      <c r="H73" s="52">
        <v>89030</v>
      </c>
      <c r="J73" s="43"/>
      <c r="K73" s="41"/>
      <c r="L73" s="41"/>
      <c r="M73" s="41"/>
      <c r="N73" s="41"/>
      <c r="O73" s="41"/>
      <c r="P73" s="41"/>
      <c r="Q73" s="41"/>
      <c r="R73" s="38"/>
      <c r="S73" s="38"/>
    </row>
    <row r="74" spans="1:19" ht="17.25">
      <c r="A74" s="36" t="s">
        <v>49</v>
      </c>
      <c r="B74" s="51">
        <v>34218</v>
      </c>
      <c r="C74" s="52">
        <v>37155</v>
      </c>
      <c r="D74" s="51">
        <v>101000</v>
      </c>
      <c r="E74" s="51">
        <v>59000</v>
      </c>
      <c r="F74" s="52"/>
      <c r="G74" s="52">
        <v>276909</v>
      </c>
      <c r="H74" s="52">
        <v>91010</v>
      </c>
      <c r="J74" s="43"/>
      <c r="K74" s="41"/>
      <c r="L74" s="41"/>
      <c r="M74" s="41"/>
      <c r="N74" s="41"/>
      <c r="O74" s="41"/>
      <c r="P74" s="41"/>
      <c r="Q74" s="41"/>
      <c r="R74" s="38"/>
      <c r="S74" s="38"/>
    </row>
    <row r="75" spans="1:19" ht="17.25">
      <c r="A75" s="37">
        <v>2</v>
      </c>
      <c r="B75" s="51">
        <v>34993</v>
      </c>
      <c r="C75" s="52">
        <v>37455</v>
      </c>
      <c r="D75" s="51">
        <v>104000</v>
      </c>
      <c r="E75" s="51">
        <v>59000</v>
      </c>
      <c r="F75" s="52"/>
      <c r="G75" s="52">
        <v>276909</v>
      </c>
      <c r="H75" s="51">
        <v>91070</v>
      </c>
      <c r="J75" s="42"/>
      <c r="K75" s="41"/>
      <c r="L75" s="41"/>
      <c r="M75" s="41"/>
      <c r="N75" s="41"/>
      <c r="O75" s="41"/>
      <c r="P75" s="41"/>
      <c r="Q75" s="41"/>
      <c r="R75" s="38"/>
      <c r="S75" s="38"/>
    </row>
    <row r="76" spans="1:19" ht="17.25">
      <c r="A76" s="37">
        <v>3</v>
      </c>
      <c r="B76" s="51">
        <v>28877</v>
      </c>
      <c r="C76" s="52">
        <v>36821</v>
      </c>
      <c r="D76" s="51">
        <v>104000</v>
      </c>
      <c r="E76" s="51">
        <v>59000</v>
      </c>
      <c r="F76" s="52"/>
      <c r="G76" s="52">
        <v>276909</v>
      </c>
      <c r="H76" s="51">
        <v>90410</v>
      </c>
      <c r="J76" s="43"/>
      <c r="K76" s="41"/>
      <c r="L76" s="41"/>
      <c r="M76" s="41"/>
      <c r="N76" s="41"/>
      <c r="O76" s="41"/>
      <c r="P76" s="41"/>
      <c r="Q76" s="41"/>
      <c r="R76" s="38"/>
      <c r="S76" s="38"/>
    </row>
    <row r="77" spans="1:19" ht="17.25">
      <c r="A77" s="37">
        <v>2004.4</v>
      </c>
      <c r="B77" s="51">
        <v>31025</v>
      </c>
      <c r="C77" s="52">
        <v>32527</v>
      </c>
      <c r="D77" s="51">
        <v>100000</v>
      </c>
      <c r="E77" s="51">
        <v>55000</v>
      </c>
      <c r="F77" s="52"/>
      <c r="G77" s="52">
        <v>279608</v>
      </c>
      <c r="H77" s="51">
        <v>90020</v>
      </c>
      <c r="J77" s="43"/>
      <c r="K77" s="41"/>
      <c r="L77" s="41"/>
      <c r="M77" s="41"/>
      <c r="N77" s="41"/>
      <c r="O77" s="41"/>
      <c r="P77" s="41"/>
      <c r="Q77" s="41"/>
      <c r="R77" s="38"/>
      <c r="S77" s="38"/>
    </row>
    <row r="78" spans="1:19" ht="17.25">
      <c r="A78" s="37">
        <v>5</v>
      </c>
      <c r="B78" s="51">
        <v>35214</v>
      </c>
      <c r="C78" s="52">
        <v>37029</v>
      </c>
      <c r="D78" s="51">
        <v>102000</v>
      </c>
      <c r="E78" s="51">
        <v>57000</v>
      </c>
      <c r="F78" s="52"/>
      <c r="G78" s="52">
        <v>279608</v>
      </c>
      <c r="H78" s="51">
        <v>89760</v>
      </c>
      <c r="J78" s="41"/>
      <c r="K78" s="41"/>
      <c r="L78" s="41"/>
      <c r="M78" s="41"/>
      <c r="N78" s="41"/>
      <c r="O78" s="41"/>
      <c r="P78" s="41"/>
      <c r="Q78" s="41"/>
      <c r="R78" s="38"/>
      <c r="S78" s="38"/>
    </row>
    <row r="79" spans="1:19" ht="17.25">
      <c r="A79" s="37">
        <v>6</v>
      </c>
      <c r="B79" s="51">
        <v>38496</v>
      </c>
      <c r="C79" s="52">
        <v>39728</v>
      </c>
      <c r="D79" s="51">
        <v>106400</v>
      </c>
      <c r="E79" s="51">
        <v>61800</v>
      </c>
      <c r="F79" s="52"/>
      <c r="G79" s="52">
        <v>279367</v>
      </c>
      <c r="H79" s="51">
        <v>91550</v>
      </c>
      <c r="J79" s="41"/>
      <c r="K79" s="41"/>
      <c r="L79" s="41"/>
      <c r="M79" s="41"/>
      <c r="N79" s="41"/>
      <c r="O79" s="41"/>
      <c r="P79" s="41"/>
      <c r="Q79" s="41"/>
      <c r="R79" s="38"/>
      <c r="S79" s="38"/>
    </row>
    <row r="80" spans="1:19" ht="17.25">
      <c r="A80" s="37">
        <v>7</v>
      </c>
      <c r="B80" s="51">
        <v>35344</v>
      </c>
      <c r="C80" s="50">
        <v>39523</v>
      </c>
      <c r="D80" s="51">
        <v>109000</v>
      </c>
      <c r="E80" s="51">
        <v>66000</v>
      </c>
      <c r="F80" s="52"/>
      <c r="G80" s="52">
        <v>279367</v>
      </c>
      <c r="H80" s="51">
        <v>93120</v>
      </c>
      <c r="J80" s="41"/>
      <c r="K80" s="41"/>
      <c r="L80" s="41"/>
      <c r="M80" s="41"/>
      <c r="N80" s="41"/>
      <c r="O80" s="41"/>
      <c r="P80" s="41"/>
      <c r="Q80" s="41"/>
      <c r="R80" s="38"/>
      <c r="S80" s="38"/>
    </row>
    <row r="81" spans="1:19" ht="17.25">
      <c r="A81" s="37">
        <v>8</v>
      </c>
      <c r="B81" s="51">
        <v>37608</v>
      </c>
      <c r="C81" s="50">
        <v>39499</v>
      </c>
      <c r="D81" s="51">
        <v>106000</v>
      </c>
      <c r="E81" s="51">
        <v>63000</v>
      </c>
      <c r="F81" s="52"/>
      <c r="G81" s="52">
        <v>279367</v>
      </c>
      <c r="H81" s="51">
        <v>91580</v>
      </c>
      <c r="J81" s="41"/>
      <c r="K81" s="41"/>
      <c r="L81" s="41"/>
      <c r="M81" s="41"/>
      <c r="N81" s="41"/>
      <c r="O81" s="41"/>
      <c r="P81" s="41"/>
      <c r="Q81" s="41"/>
      <c r="R81" s="38"/>
      <c r="S81" s="38"/>
    </row>
    <row r="82" spans="1:19" ht="17.25">
      <c r="A82" s="37">
        <v>9</v>
      </c>
      <c r="B82" s="51">
        <v>42027</v>
      </c>
      <c r="C82" s="52">
        <v>42796</v>
      </c>
      <c r="D82" s="51">
        <v>109400</v>
      </c>
      <c r="E82" s="51">
        <v>65400</v>
      </c>
      <c r="F82" s="52"/>
      <c r="G82" s="52">
        <v>279367</v>
      </c>
      <c r="H82" s="51">
        <v>93190</v>
      </c>
      <c r="J82" s="41"/>
      <c r="K82" s="41"/>
      <c r="L82" s="41"/>
      <c r="M82" s="41"/>
      <c r="N82" s="41"/>
      <c r="O82" s="41"/>
      <c r="P82" s="41"/>
      <c r="Q82" s="41"/>
      <c r="R82" s="38"/>
      <c r="S82" s="38"/>
    </row>
    <row r="83" spans="1:19" ht="17.25">
      <c r="A83" s="37">
        <v>10</v>
      </c>
      <c r="B83" s="51">
        <v>44171</v>
      </c>
      <c r="C83" s="52">
        <v>46355</v>
      </c>
      <c r="D83" s="51">
        <v>114000</v>
      </c>
      <c r="E83" s="51">
        <v>69000</v>
      </c>
      <c r="F83" s="52"/>
      <c r="G83" s="52">
        <v>279367</v>
      </c>
      <c r="H83" s="51">
        <v>96000</v>
      </c>
      <c r="J83" s="41"/>
      <c r="K83" s="41"/>
      <c r="L83" s="41"/>
      <c r="M83" s="41"/>
      <c r="N83" s="41"/>
      <c r="O83" s="41"/>
      <c r="P83" s="41"/>
      <c r="Q83" s="41"/>
      <c r="R83" s="38"/>
      <c r="S83" s="38"/>
    </row>
    <row r="84" spans="1:19" ht="17.25">
      <c r="A84" s="37">
        <v>11</v>
      </c>
      <c r="B84" s="51">
        <v>49922</v>
      </c>
      <c r="C84" s="52">
        <v>49448</v>
      </c>
      <c r="D84" s="51">
        <v>116000</v>
      </c>
      <c r="E84" s="51">
        <v>71000</v>
      </c>
      <c r="F84" s="52"/>
      <c r="G84" s="52">
        <v>279367</v>
      </c>
      <c r="H84" s="51">
        <v>95710</v>
      </c>
      <c r="J84" s="42"/>
      <c r="K84" s="41"/>
      <c r="L84" s="41"/>
      <c r="M84" s="41"/>
      <c r="N84" s="41"/>
      <c r="O84" s="41"/>
      <c r="P84" s="41"/>
      <c r="Q84" s="41"/>
      <c r="R84" s="38"/>
      <c r="S84" s="38"/>
    </row>
    <row r="85" spans="1:19" ht="17.25">
      <c r="A85" s="37">
        <v>12</v>
      </c>
      <c r="B85" s="51">
        <v>43736</v>
      </c>
      <c r="C85" s="52">
        <v>49633</v>
      </c>
      <c r="D85" s="51">
        <v>121000</v>
      </c>
      <c r="E85" s="51">
        <v>77000</v>
      </c>
      <c r="F85" s="52"/>
      <c r="G85" s="52">
        <v>281054</v>
      </c>
      <c r="H85" s="51">
        <v>96480</v>
      </c>
      <c r="J85" s="43"/>
      <c r="K85" s="41"/>
      <c r="L85" s="41"/>
      <c r="M85" s="41"/>
      <c r="N85" s="41"/>
      <c r="O85" s="41"/>
      <c r="P85" s="41"/>
      <c r="Q85" s="41"/>
      <c r="R85" s="38"/>
      <c r="S85" s="38"/>
    </row>
    <row r="86" spans="1:19" ht="17.25">
      <c r="A86" s="37">
        <v>2005.1</v>
      </c>
      <c r="B86" s="51">
        <v>38199</v>
      </c>
      <c r="C86" s="52">
        <v>46307</v>
      </c>
      <c r="D86" s="51">
        <v>115000</v>
      </c>
      <c r="E86" s="51">
        <v>71000</v>
      </c>
      <c r="F86" s="52"/>
      <c r="G86" s="52">
        <v>312866</v>
      </c>
      <c r="H86" s="51">
        <v>95940</v>
      </c>
      <c r="J86" s="43"/>
      <c r="K86" s="41"/>
      <c r="L86" s="41"/>
      <c r="M86" s="41"/>
      <c r="N86" s="41"/>
      <c r="O86" s="41"/>
      <c r="P86" s="41"/>
      <c r="Q86" s="41"/>
      <c r="R86" s="38"/>
      <c r="S86" s="38"/>
    </row>
    <row r="87" spans="1:19" ht="17.25">
      <c r="A87" s="37">
        <v>2</v>
      </c>
      <c r="B87" s="51">
        <v>38261</v>
      </c>
      <c r="C87" s="52">
        <v>41861</v>
      </c>
      <c r="D87" s="51">
        <v>109000</v>
      </c>
      <c r="E87" s="51">
        <v>65000</v>
      </c>
      <c r="F87" s="52"/>
      <c r="G87" s="52">
        <v>311999</v>
      </c>
      <c r="H87" s="51">
        <v>95090</v>
      </c>
      <c r="J87" s="42"/>
      <c r="K87" s="41"/>
      <c r="L87" s="41"/>
      <c r="M87" s="41"/>
      <c r="N87" s="41"/>
      <c r="O87" s="41"/>
      <c r="P87" s="41"/>
      <c r="Q87" s="41"/>
      <c r="R87" s="38"/>
      <c r="S87" s="38"/>
    </row>
    <row r="88" spans="1:19" ht="17.25">
      <c r="A88" s="37">
        <v>3</v>
      </c>
      <c r="B88" s="51">
        <v>39783</v>
      </c>
      <c r="C88" s="52">
        <v>42537</v>
      </c>
      <c r="D88" s="51">
        <v>109400</v>
      </c>
      <c r="E88" s="51">
        <v>65200</v>
      </c>
      <c r="F88" s="52"/>
      <c r="G88" s="52">
        <v>311999</v>
      </c>
      <c r="H88" s="51">
        <v>92480</v>
      </c>
      <c r="J88" s="43"/>
      <c r="K88" s="41"/>
      <c r="L88" s="41"/>
      <c r="M88" s="41"/>
      <c r="N88" s="41"/>
      <c r="O88" s="41"/>
      <c r="P88" s="41"/>
      <c r="Q88" s="41"/>
      <c r="R88" s="38"/>
      <c r="S88" s="38"/>
    </row>
    <row r="89" spans="1:19" ht="17.25">
      <c r="A89" s="37">
        <v>2005.4</v>
      </c>
      <c r="B89" s="51">
        <v>44628</v>
      </c>
      <c r="C89" s="52">
        <v>46425</v>
      </c>
      <c r="D89" s="51">
        <v>111000</v>
      </c>
      <c r="E89" s="51">
        <v>66000</v>
      </c>
      <c r="F89" s="52"/>
      <c r="G89" s="52">
        <v>310119</v>
      </c>
      <c r="H89" s="51">
        <v>94965</v>
      </c>
      <c r="J89" s="41"/>
      <c r="K89" s="41"/>
      <c r="L89" s="41"/>
      <c r="M89" s="41"/>
      <c r="N89" s="41"/>
      <c r="O89" s="41"/>
      <c r="P89" s="41"/>
      <c r="Q89" s="41"/>
      <c r="R89" s="38"/>
      <c r="S89" s="38"/>
    </row>
    <row r="90" spans="1:19" ht="17.25">
      <c r="A90" s="37">
        <v>5</v>
      </c>
      <c r="B90" s="51">
        <v>44687</v>
      </c>
      <c r="C90" s="52">
        <v>47994</v>
      </c>
      <c r="D90" s="51">
        <v>116000</v>
      </c>
      <c r="E90" s="51">
        <v>71000</v>
      </c>
      <c r="F90" s="52"/>
      <c r="G90" s="52">
        <v>307612.4</v>
      </c>
      <c r="H90" s="51">
        <v>96090</v>
      </c>
      <c r="J90" s="41"/>
      <c r="K90" s="41"/>
      <c r="L90" s="41"/>
      <c r="M90" s="41"/>
      <c r="N90" s="41"/>
      <c r="O90" s="41"/>
      <c r="P90" s="41"/>
      <c r="Q90" s="41"/>
      <c r="R90" s="38"/>
      <c r="S90" s="38"/>
    </row>
    <row r="91" spans="1:19" ht="17.25">
      <c r="A91" s="37">
        <v>6</v>
      </c>
      <c r="B91" s="51">
        <v>42567</v>
      </c>
      <c r="C91" s="52">
        <v>48241</v>
      </c>
      <c r="D91" s="51">
        <v>115600</v>
      </c>
      <c r="E91" s="51">
        <v>70600</v>
      </c>
      <c r="F91" s="52"/>
      <c r="G91" s="52">
        <v>291369</v>
      </c>
      <c r="H91" s="51">
        <v>96290</v>
      </c>
      <c r="J91" s="41"/>
      <c r="K91" s="41"/>
      <c r="L91" s="41"/>
      <c r="M91" s="41"/>
      <c r="N91" s="41"/>
      <c r="O91" s="41"/>
      <c r="P91" s="41"/>
      <c r="Q91" s="41"/>
      <c r="R91" s="38"/>
      <c r="S91" s="38"/>
    </row>
    <row r="92" spans="1:19" ht="17.25">
      <c r="A92" s="37">
        <v>7</v>
      </c>
      <c r="B92" s="51">
        <v>44185</v>
      </c>
      <c r="C92" s="52">
        <v>47609</v>
      </c>
      <c r="D92" s="51">
        <v>114000</v>
      </c>
      <c r="E92" s="51">
        <v>69000</v>
      </c>
      <c r="F92" s="52"/>
      <c r="G92" s="52">
        <v>290453</v>
      </c>
      <c r="H92" s="51">
        <v>96270</v>
      </c>
      <c r="J92" s="41"/>
      <c r="K92" s="41"/>
      <c r="L92" s="41"/>
      <c r="M92" s="41"/>
      <c r="N92" s="41"/>
      <c r="O92" s="41"/>
      <c r="P92" s="41"/>
      <c r="Q92" s="41"/>
      <c r="R92" s="38"/>
      <c r="S92" s="38"/>
    </row>
    <row r="93" spans="1:19" ht="17.25">
      <c r="A93" s="37">
        <v>8</v>
      </c>
      <c r="B93" s="51">
        <v>44951</v>
      </c>
      <c r="C93" s="52">
        <v>47303</v>
      </c>
      <c r="D93" s="51">
        <v>116000</v>
      </c>
      <c r="E93" s="51">
        <v>71000</v>
      </c>
      <c r="F93" s="52"/>
      <c r="G93" s="52">
        <v>290694</v>
      </c>
      <c r="H93" s="51">
        <v>98300</v>
      </c>
      <c r="J93" s="41"/>
      <c r="K93" s="41"/>
      <c r="L93" s="41"/>
      <c r="M93" s="41"/>
      <c r="N93" s="41"/>
      <c r="O93" s="41"/>
      <c r="P93" s="41"/>
      <c r="Q93" s="41"/>
      <c r="R93" s="38"/>
      <c r="S93" s="38"/>
    </row>
    <row r="94" spans="1:19" ht="17.25">
      <c r="A94" s="37">
        <v>9</v>
      </c>
      <c r="B94" s="51">
        <v>48052</v>
      </c>
      <c r="C94" s="52">
        <v>49287</v>
      </c>
      <c r="D94" s="51">
        <v>116000</v>
      </c>
      <c r="E94" s="51">
        <v>72000</v>
      </c>
      <c r="F94" s="52"/>
      <c r="G94" s="52">
        <v>290694</v>
      </c>
      <c r="H94" s="51">
        <v>101480</v>
      </c>
      <c r="J94" s="41"/>
      <c r="K94" s="41"/>
      <c r="L94" s="41"/>
      <c r="M94" s="41"/>
      <c r="N94" s="41"/>
      <c r="O94" s="41"/>
      <c r="P94" s="41"/>
      <c r="Q94" s="41"/>
      <c r="R94" s="38"/>
      <c r="S94" s="38"/>
    </row>
    <row r="95" spans="1:28" ht="17.25">
      <c r="A95" s="37">
        <v>10</v>
      </c>
      <c r="B95" s="51">
        <v>58371</v>
      </c>
      <c r="C95" s="52">
        <v>55543</v>
      </c>
      <c r="D95" s="51">
        <v>118000</v>
      </c>
      <c r="E95" s="51">
        <v>76000</v>
      </c>
      <c r="F95" s="52"/>
      <c r="G95" s="52">
        <v>291465</v>
      </c>
      <c r="H95" s="51">
        <v>99970</v>
      </c>
      <c r="J95" s="41"/>
      <c r="K95" s="41"/>
      <c r="L95" s="41"/>
      <c r="M95" s="41"/>
      <c r="N95" s="41"/>
      <c r="O95" s="41"/>
      <c r="P95" s="41"/>
      <c r="Q95" s="41"/>
      <c r="R95" s="38"/>
      <c r="S95" s="38"/>
      <c r="AB95" s="3"/>
    </row>
    <row r="96" spans="1:19" ht="17.25">
      <c r="A96" s="37">
        <v>11</v>
      </c>
      <c r="B96" s="51">
        <v>63585</v>
      </c>
      <c r="C96" s="52">
        <v>63258</v>
      </c>
      <c r="D96" s="51">
        <v>130000</v>
      </c>
      <c r="E96" s="51">
        <v>88000</v>
      </c>
      <c r="F96" s="52"/>
      <c r="G96" s="52">
        <v>294695</v>
      </c>
      <c r="H96" s="51">
        <v>104630</v>
      </c>
      <c r="J96" s="42"/>
      <c r="K96" s="41"/>
      <c r="L96" s="41"/>
      <c r="M96" s="41"/>
      <c r="N96" s="41"/>
      <c r="O96" s="41"/>
      <c r="P96" s="41"/>
      <c r="Q96" s="41"/>
      <c r="R96" s="38"/>
      <c r="S96" s="38"/>
    </row>
    <row r="97" spans="1:19" ht="17.25">
      <c r="A97" s="37">
        <v>12</v>
      </c>
      <c r="B97" s="51">
        <v>63824</v>
      </c>
      <c r="C97" s="52">
        <v>68669</v>
      </c>
      <c r="D97" s="51">
        <v>134000</v>
      </c>
      <c r="E97" s="51">
        <v>92000</v>
      </c>
      <c r="F97" s="52"/>
      <c r="G97" s="52">
        <v>298985</v>
      </c>
      <c r="H97" s="51">
        <v>107920</v>
      </c>
      <c r="J97" s="43"/>
      <c r="K97" s="41"/>
      <c r="L97" s="41"/>
      <c r="M97" s="41"/>
      <c r="N97" s="41"/>
      <c r="O97" s="41"/>
      <c r="P97" s="41"/>
      <c r="Q97" s="41"/>
      <c r="R97" s="38"/>
      <c r="S97" s="38"/>
    </row>
    <row r="98" spans="1:19" ht="17.25">
      <c r="A98" s="37">
        <v>2006.1</v>
      </c>
      <c r="B98" s="51">
        <v>67339</v>
      </c>
      <c r="C98" s="52">
        <v>68031</v>
      </c>
      <c r="D98" s="51">
        <v>134000</v>
      </c>
      <c r="E98" s="51">
        <v>92000</v>
      </c>
      <c r="F98" s="52"/>
      <c r="G98" s="52">
        <v>300334</v>
      </c>
      <c r="H98" s="51">
        <v>110180</v>
      </c>
      <c r="J98" s="43"/>
      <c r="K98" s="41"/>
      <c r="L98" s="41"/>
      <c r="M98" s="41"/>
      <c r="N98" s="41"/>
      <c r="O98" s="41"/>
      <c r="P98" s="41"/>
      <c r="Q98" s="41"/>
      <c r="R98" s="38"/>
      <c r="S98" s="38"/>
    </row>
    <row r="99" spans="1:19" ht="17.25">
      <c r="A99" s="37">
        <v>2</v>
      </c>
      <c r="B99" s="51">
        <v>73017</v>
      </c>
      <c r="C99" s="52">
        <v>74749</v>
      </c>
      <c r="D99" s="51">
        <v>138000</v>
      </c>
      <c r="E99" s="51">
        <v>95000</v>
      </c>
      <c r="F99" s="52"/>
      <c r="G99" s="52">
        <v>300431</v>
      </c>
      <c r="H99" s="51">
        <v>113304</v>
      </c>
      <c r="J99" s="42"/>
      <c r="K99" s="41"/>
      <c r="L99" s="41"/>
      <c r="M99" s="41"/>
      <c r="N99" s="41"/>
      <c r="O99" s="41"/>
      <c r="P99" s="41"/>
      <c r="Q99" s="41"/>
      <c r="R99" s="38"/>
      <c r="S99" s="38"/>
    </row>
    <row r="100" spans="1:19" ht="17.25">
      <c r="A100" s="37">
        <v>3</v>
      </c>
      <c r="B100" s="51">
        <v>62270</v>
      </c>
      <c r="C100" s="52">
        <v>73044</v>
      </c>
      <c r="D100" s="51">
        <v>128000</v>
      </c>
      <c r="E100" s="51">
        <v>85000</v>
      </c>
      <c r="F100" s="52"/>
      <c r="G100" s="52">
        <v>300045</v>
      </c>
      <c r="H100" s="51">
        <v>117857</v>
      </c>
      <c r="J100" s="43"/>
      <c r="K100" s="41"/>
      <c r="L100" s="41"/>
      <c r="M100" s="41"/>
      <c r="N100" s="41"/>
      <c r="O100" s="41"/>
      <c r="P100" s="41"/>
      <c r="Q100" s="41"/>
      <c r="R100" s="38"/>
      <c r="S100" s="38"/>
    </row>
    <row r="101" spans="1:19" ht="17.25">
      <c r="A101" s="37">
        <v>2006.4</v>
      </c>
      <c r="B101" s="51">
        <v>50547</v>
      </c>
      <c r="C101" s="52">
        <v>64237</v>
      </c>
      <c r="D101" s="51">
        <v>122300</v>
      </c>
      <c r="E101" s="51">
        <v>79800</v>
      </c>
      <c r="F101" s="52"/>
      <c r="G101" s="52">
        <v>300816.2</v>
      </c>
      <c r="H101" s="51">
        <v>115464.2857142857</v>
      </c>
      <c r="J101" s="41"/>
      <c r="K101" s="41"/>
      <c r="L101" s="41"/>
      <c r="M101" s="41"/>
      <c r="N101" s="41"/>
      <c r="O101" s="41"/>
      <c r="P101" s="41"/>
      <c r="Q101" s="41"/>
      <c r="R101" s="38"/>
      <c r="S101" s="38"/>
    </row>
    <row r="102" spans="1:19" ht="17.25">
      <c r="A102" s="37">
        <v>5</v>
      </c>
      <c r="B102" s="51">
        <v>53350</v>
      </c>
      <c r="C102" s="52">
        <v>55711</v>
      </c>
      <c r="D102" s="51">
        <v>124500</v>
      </c>
      <c r="E102" s="51">
        <v>82800</v>
      </c>
      <c r="F102" s="52"/>
      <c r="G102" s="52">
        <v>304528</v>
      </c>
      <c r="H102" s="51">
        <v>112571.42857142855</v>
      </c>
      <c r="J102" s="41"/>
      <c r="K102" s="41"/>
      <c r="L102" s="41"/>
      <c r="M102" s="41"/>
      <c r="N102" s="41"/>
      <c r="O102" s="41"/>
      <c r="P102" s="41"/>
      <c r="Q102" s="41"/>
      <c r="R102" s="38"/>
      <c r="S102" s="38"/>
    </row>
    <row r="103" spans="1:19" ht="17.25">
      <c r="A103" s="37">
        <v>6</v>
      </c>
      <c r="B103" s="51">
        <v>52974</v>
      </c>
      <c r="C103" s="52">
        <v>57488</v>
      </c>
      <c r="D103" s="51">
        <v>126000</v>
      </c>
      <c r="E103" s="51">
        <v>85000</v>
      </c>
      <c r="F103" s="52"/>
      <c r="G103" s="52">
        <v>304961</v>
      </c>
      <c r="H103" s="51">
        <v>111946.42857142855</v>
      </c>
      <c r="J103" s="41"/>
      <c r="K103" s="41"/>
      <c r="L103" s="41"/>
      <c r="M103" s="41"/>
      <c r="N103" s="41"/>
      <c r="O103" s="41"/>
      <c r="P103" s="41"/>
      <c r="Q103" s="41"/>
      <c r="R103" s="38"/>
      <c r="S103" s="38"/>
    </row>
    <row r="104" spans="1:19" ht="17.25">
      <c r="A104" s="37">
        <v>7</v>
      </c>
      <c r="B104" s="51">
        <v>57896</v>
      </c>
      <c r="C104" s="52">
        <v>60498</v>
      </c>
      <c r="D104" s="51">
        <v>127000</v>
      </c>
      <c r="E104" s="51">
        <v>86000</v>
      </c>
      <c r="F104" s="52"/>
      <c r="G104" s="52">
        <v>306600.2</v>
      </c>
      <c r="H104" s="51">
        <v>112310</v>
      </c>
      <c r="J104" s="41"/>
      <c r="K104" s="41"/>
      <c r="L104" s="41"/>
      <c r="M104" s="41"/>
      <c r="N104" s="41"/>
      <c r="O104" s="41"/>
      <c r="P104" s="41"/>
      <c r="Q104" s="41"/>
      <c r="R104" s="38"/>
      <c r="S104" s="38"/>
    </row>
    <row r="105" spans="1:19" ht="17.25">
      <c r="A105" s="37">
        <v>8</v>
      </c>
      <c r="B105" s="51">
        <v>63414</v>
      </c>
      <c r="C105" s="52">
        <v>65275</v>
      </c>
      <c r="D105" s="51">
        <v>133000</v>
      </c>
      <c r="E105" s="51">
        <v>92000</v>
      </c>
      <c r="F105" s="52"/>
      <c r="G105" s="52">
        <v>306600.2</v>
      </c>
      <c r="H105" s="51">
        <v>114270</v>
      </c>
      <c r="J105" s="43"/>
      <c r="K105" s="41"/>
      <c r="L105" s="41"/>
      <c r="M105" s="41"/>
      <c r="N105" s="41"/>
      <c r="O105" s="41"/>
      <c r="P105" s="41"/>
      <c r="Q105" s="41"/>
      <c r="R105" s="38"/>
      <c r="S105" s="38"/>
    </row>
    <row r="106" spans="1:19" ht="17.25">
      <c r="A106" s="37">
        <v>9</v>
      </c>
      <c r="B106" s="51">
        <v>65572</v>
      </c>
      <c r="C106" s="52">
        <v>68560</v>
      </c>
      <c r="D106" s="51">
        <v>137000</v>
      </c>
      <c r="E106" s="51">
        <v>96000</v>
      </c>
      <c r="F106" s="52"/>
      <c r="G106" s="52">
        <v>305732.6</v>
      </c>
      <c r="H106" s="51">
        <v>117390</v>
      </c>
      <c r="J106" s="43"/>
      <c r="K106" s="41"/>
      <c r="L106" s="41"/>
      <c r="M106" s="41"/>
      <c r="N106" s="41"/>
      <c r="O106" s="41"/>
      <c r="P106" s="41"/>
      <c r="Q106" s="41"/>
      <c r="R106" s="38"/>
      <c r="S106" s="38"/>
    </row>
    <row r="107" spans="1:19" ht="17.25">
      <c r="A107" s="37">
        <v>10</v>
      </c>
      <c r="B107" s="51">
        <v>56906</v>
      </c>
      <c r="C107" s="52">
        <v>68223</v>
      </c>
      <c r="D107" s="51">
        <v>126500</v>
      </c>
      <c r="E107" s="51">
        <v>81000</v>
      </c>
      <c r="F107" s="52"/>
      <c r="G107" s="52">
        <v>306070</v>
      </c>
      <c r="H107" s="51">
        <v>118392.85714285713</v>
      </c>
      <c r="J107" s="43"/>
      <c r="K107" s="41"/>
      <c r="L107" s="41"/>
      <c r="M107" s="41"/>
      <c r="N107" s="41"/>
      <c r="O107" s="41"/>
      <c r="P107" s="41"/>
      <c r="Q107" s="41"/>
      <c r="R107" s="38"/>
      <c r="S107" s="38"/>
    </row>
    <row r="108" spans="1:19" ht="17.25">
      <c r="A108" s="37">
        <v>11</v>
      </c>
      <c r="B108" s="51">
        <v>54354</v>
      </c>
      <c r="C108" s="52">
        <v>62529</v>
      </c>
      <c r="D108" s="51">
        <v>126500</v>
      </c>
      <c r="E108" s="51">
        <v>81000</v>
      </c>
      <c r="F108" s="52"/>
      <c r="G108" s="52">
        <v>306070</v>
      </c>
      <c r="H108" s="51">
        <v>116000</v>
      </c>
      <c r="J108" s="42"/>
      <c r="K108" s="41"/>
      <c r="L108" s="41"/>
      <c r="M108" s="41"/>
      <c r="N108" s="41"/>
      <c r="O108" s="41"/>
      <c r="P108" s="41"/>
      <c r="Q108" s="41"/>
      <c r="R108" s="38"/>
      <c r="S108" s="38"/>
    </row>
    <row r="109" spans="1:19" ht="17.25">
      <c r="A109" s="37">
        <v>12</v>
      </c>
      <c r="B109" s="51">
        <v>56809</v>
      </c>
      <c r="C109" s="52">
        <v>60498</v>
      </c>
      <c r="D109" s="51">
        <v>125000</v>
      </c>
      <c r="E109" s="51">
        <v>86000</v>
      </c>
      <c r="F109" s="52"/>
      <c r="G109" s="52">
        <v>305780.8</v>
      </c>
      <c r="H109" s="51">
        <v>119964.28571428571</v>
      </c>
      <c r="J109" s="43"/>
      <c r="K109" s="41"/>
      <c r="L109" s="41"/>
      <c r="M109" s="41"/>
      <c r="N109" s="41"/>
      <c r="O109" s="41"/>
      <c r="P109" s="41"/>
      <c r="Q109" s="41"/>
      <c r="R109" s="38"/>
      <c r="S109" s="38"/>
    </row>
    <row r="110" spans="1:19" ht="17.25">
      <c r="A110" s="37">
        <v>2007.1</v>
      </c>
      <c r="B110" s="51">
        <v>65262</v>
      </c>
      <c r="C110" s="52">
        <v>65007</v>
      </c>
      <c r="D110" s="51">
        <v>126000</v>
      </c>
      <c r="E110" s="51">
        <v>87000</v>
      </c>
      <c r="F110" s="52"/>
      <c r="G110" s="52">
        <v>306070</v>
      </c>
      <c r="H110" s="51">
        <v>115946.42857142857</v>
      </c>
      <c r="J110" s="43"/>
      <c r="K110" s="41"/>
      <c r="L110" s="41"/>
      <c r="M110" s="41"/>
      <c r="N110" s="41"/>
      <c r="O110" s="41"/>
      <c r="P110" s="41"/>
      <c r="Q110" s="41"/>
      <c r="R110" s="38"/>
      <c r="S110" s="38"/>
    </row>
    <row r="111" spans="1:19" ht="17.25">
      <c r="A111" s="37">
        <v>2</v>
      </c>
      <c r="B111" s="51">
        <v>63624.96</v>
      </c>
      <c r="C111" s="52">
        <v>68994</v>
      </c>
      <c r="D111" s="51">
        <v>133300</v>
      </c>
      <c r="E111" s="51">
        <v>93000</v>
      </c>
      <c r="F111" s="52"/>
      <c r="G111" s="52">
        <v>306262.8</v>
      </c>
      <c r="H111" s="51">
        <v>119285.71428571426</v>
      </c>
      <c r="J111" s="42"/>
      <c r="K111" s="41"/>
      <c r="L111" s="38"/>
      <c r="M111" s="41"/>
      <c r="N111" s="41"/>
      <c r="O111" s="38"/>
      <c r="P111" s="38"/>
      <c r="Q111" s="41"/>
      <c r="R111" s="38"/>
      <c r="S111" s="38"/>
    </row>
    <row r="112" spans="1:19" ht="17.25">
      <c r="A112" s="37">
        <v>3</v>
      </c>
      <c r="B112" s="51">
        <v>59930.64</v>
      </c>
      <c r="C112" s="52">
        <v>66058</v>
      </c>
      <c r="D112" s="51">
        <v>131000</v>
      </c>
      <c r="E112" s="51">
        <v>90000</v>
      </c>
      <c r="F112" s="52"/>
      <c r="G112" s="52">
        <v>306262.8</v>
      </c>
      <c r="H112" s="51">
        <v>119107.14285714284</v>
      </c>
      <c r="J112" s="43"/>
      <c r="K112" s="41"/>
      <c r="L112" s="38"/>
      <c r="M112" s="41"/>
      <c r="N112" s="41"/>
      <c r="O112" s="38"/>
      <c r="P112" s="38"/>
      <c r="Q112" s="41"/>
      <c r="R112" s="38"/>
      <c r="S112" s="38"/>
    </row>
    <row r="113" spans="2:19" ht="17.25">
      <c r="B113" s="6" t="s">
        <v>6</v>
      </c>
      <c r="C113" s="6" t="s">
        <v>7</v>
      </c>
      <c r="D113" s="6" t="s">
        <v>8</v>
      </c>
      <c r="E113" s="6" t="s">
        <v>9</v>
      </c>
      <c r="F113" s="15"/>
      <c r="G113" s="6" t="s">
        <v>10</v>
      </c>
      <c r="H113" s="16" t="s">
        <v>11</v>
      </c>
      <c r="J113" s="43"/>
      <c r="K113" s="41"/>
      <c r="L113" s="38"/>
      <c r="M113" s="41"/>
      <c r="N113" s="41"/>
      <c r="O113" s="38"/>
      <c r="P113" s="38"/>
      <c r="Q113" s="41"/>
      <c r="R113" s="38"/>
      <c r="S113" s="38"/>
    </row>
    <row r="114" spans="10:19" ht="17.25">
      <c r="J114" s="43"/>
      <c r="K114" s="41"/>
      <c r="L114" s="38"/>
      <c r="M114" s="41"/>
      <c r="N114" s="41"/>
      <c r="O114" s="38"/>
      <c r="P114" s="38"/>
      <c r="Q114" s="41"/>
      <c r="R114" s="38"/>
      <c r="S114" s="38"/>
    </row>
    <row r="115" spans="2:19" ht="17.25">
      <c r="B115" s="143">
        <f>(D37+E37)/2</f>
        <v>59930.64</v>
      </c>
      <c r="C115" s="144">
        <f>G37</f>
        <v>66058</v>
      </c>
      <c r="D115" s="145">
        <f>O37</f>
        <v>131000</v>
      </c>
      <c r="E115" s="145">
        <f>P37</f>
        <v>90000</v>
      </c>
      <c r="F115" s="146"/>
      <c r="G115" s="145">
        <f>T37</f>
        <v>306262.80000000005</v>
      </c>
      <c r="H115" s="145">
        <f>W37</f>
        <v>119107.14285714284</v>
      </c>
      <c r="J115" s="43"/>
      <c r="K115" s="41"/>
      <c r="L115" s="38"/>
      <c r="M115" s="41"/>
      <c r="N115" s="41"/>
      <c r="O115" s="38"/>
      <c r="P115" s="38"/>
      <c r="Q115" s="41"/>
      <c r="R115" s="38"/>
      <c r="S115" s="38"/>
    </row>
    <row r="116" spans="10:19" ht="17.25">
      <c r="J116" s="43"/>
      <c r="K116" s="41"/>
      <c r="L116" s="38"/>
      <c r="M116" s="41"/>
      <c r="N116" s="41"/>
      <c r="O116" s="38"/>
      <c r="P116" s="38"/>
      <c r="Q116" s="41"/>
      <c r="R116" s="38"/>
      <c r="S116" s="38"/>
    </row>
    <row r="117" spans="10:19" ht="17.25">
      <c r="J117" s="43"/>
      <c r="K117" s="41"/>
      <c r="L117" s="38"/>
      <c r="M117" s="41"/>
      <c r="N117" s="41"/>
      <c r="O117" s="38"/>
      <c r="P117" s="38"/>
      <c r="Q117" s="41"/>
      <c r="R117" s="38"/>
      <c r="S117" s="38"/>
    </row>
    <row r="118" spans="10:19" ht="17.25">
      <c r="J118" s="43"/>
      <c r="K118" s="41"/>
      <c r="L118" s="38"/>
      <c r="M118" s="41"/>
      <c r="N118" s="41"/>
      <c r="O118" s="38"/>
      <c r="P118" s="38"/>
      <c r="Q118" s="41"/>
      <c r="R118" s="38"/>
      <c r="S118" s="38"/>
    </row>
    <row r="119" spans="10:19" ht="17.25">
      <c r="J119" s="43"/>
      <c r="K119" s="41"/>
      <c r="L119" s="38"/>
      <c r="M119" s="41"/>
      <c r="N119" s="41"/>
      <c r="O119" s="38"/>
      <c r="P119" s="38"/>
      <c r="Q119" s="41"/>
      <c r="R119" s="38"/>
      <c r="S119" s="38"/>
    </row>
    <row r="120" spans="10:19" ht="17.25"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0:19" ht="17.25"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0:19" ht="17.25"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0:19" ht="17.25"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0:19" ht="17.25"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0:19" ht="17.25"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0:19" ht="17.25"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0:19" ht="17.25"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0:19" ht="17.25"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0:19" ht="17.25"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0:19" ht="17.25"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0:19" ht="17.25"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0:19" ht="17.25"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0:19" ht="17.25"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0:19" ht="17.25"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0:19" ht="17.25"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0:19" ht="17.25"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0:19" ht="17.25"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0:19" ht="17.25"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0:19" ht="17.25"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0:19" ht="17.25"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0:19" ht="17.25"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0:19" ht="17.25"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0:19" ht="17.25"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0:19" ht="17.25"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0:19" ht="17.25"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0:19" ht="17.25"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0:19" ht="17.25"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0:19" ht="17.25"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0:19" ht="17.25"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0:19" ht="17.25"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0:19" ht="17.25"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0:19" ht="17.25"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0:19" ht="17.25"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0:19" ht="17.25"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0:19" ht="17.25"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</sheetData>
  <mergeCells count="14">
    <mergeCell ref="S3:Y3"/>
    <mergeCell ref="S4:Y4"/>
    <mergeCell ref="S5:U5"/>
    <mergeCell ref="V5:Y5"/>
    <mergeCell ref="B4:E4"/>
    <mergeCell ref="F4:L4"/>
    <mergeCell ref="M4:R4"/>
    <mergeCell ref="A1:Z1"/>
    <mergeCell ref="A3:A5"/>
    <mergeCell ref="F5:G5"/>
    <mergeCell ref="B3:E3"/>
    <mergeCell ref="F3:L3"/>
    <mergeCell ref="M3:R3"/>
    <mergeCell ref="Z3:Z5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600" verticalDpi="600" orientation="landscape" paperSize="9" scale="50" r:id="rId1"/>
  <headerFooter alignWithMargins="0">
    <oddFooter>&amp;C&amp;"ＭＳ ゴシック,標準"&amp;20-2-</oddFooter>
  </headerFooter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HP Customer</cp:lastModifiedBy>
  <cp:lastPrinted>2007-06-11T06:21:42Z</cp:lastPrinted>
  <dcterms:created xsi:type="dcterms:W3CDTF">1998-08-05T06:23:57Z</dcterms:created>
  <dcterms:modified xsi:type="dcterms:W3CDTF">2007-06-11T06:27:14Z</dcterms:modified>
  <cp:category/>
  <cp:version/>
  <cp:contentType/>
  <cp:contentStatus/>
</cp:coreProperties>
</file>