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0230" windowHeight="7935" tabRatio="616" activeTab="0"/>
  </bookViews>
  <sheets>
    <sheet name="date" sheetId="1" r:id="rId1"/>
    <sheet name="graph" sheetId="2" r:id="rId2"/>
    <sheet name="2017年度ＦＯＢ合計有" sheetId="3" r:id="rId3"/>
  </sheets>
  <definedNames>
    <definedName name="__123Graph_A" hidden="1">'date'!$B$52:$B$111</definedName>
    <definedName name="__123Graph_B" hidden="1">'date'!$C$52:$C$111</definedName>
    <definedName name="__123Graph_C" hidden="1">'date'!$D$52:$D$111</definedName>
    <definedName name="__123Graph_D" hidden="1">'date'!$E$52:$E$111</definedName>
    <definedName name="__123Graph_E" hidden="1">'date'!$G$52:$G$111</definedName>
    <definedName name="__123Graph_F" hidden="1">'date'!#REF!</definedName>
    <definedName name="__123Graph_X" hidden="1">'date'!$A$52:$A$111</definedName>
    <definedName name="_Regression_Int" localSheetId="0" hidden="1">1</definedName>
    <definedName name="_xlnm.Print_Area" localSheetId="0">'date'!$A$1:$V$46</definedName>
    <definedName name="Print_Area_MI" localSheetId="0">'date'!$A$1:$V$44</definedName>
    <definedName name="更改">'date'!$A$100</definedName>
  </definedNames>
  <calcPr fullCalcOnLoad="1"/>
</workbook>
</file>

<file path=xl/sharedStrings.xml><?xml version="1.0" encoding="utf-8"?>
<sst xmlns="http://schemas.openxmlformats.org/spreadsheetml/2006/main" count="367" uniqueCount="175">
  <si>
    <t>単位</t>
  </si>
  <si>
    <t>$/t</t>
  </si>
  <si>
    <t>FOB</t>
  </si>
  <si>
    <t>CIF</t>
  </si>
  <si>
    <t>為替レート</t>
  </si>
  <si>
    <t>サウジ→→→輸入業者</t>
  </si>
  <si>
    <t>産ガス国→→→輸入業者</t>
  </si>
  <si>
    <t>卸売業者→→→小売業者</t>
  </si>
  <si>
    <t>卸売価格</t>
  </si>
  <si>
    <t>小売価格</t>
  </si>
  <si>
    <t>出所）</t>
  </si>
  <si>
    <t>円/t</t>
  </si>
  <si>
    <t>円/Kg</t>
  </si>
  <si>
    <t>円/$</t>
  </si>
  <si>
    <t>小売業者→→→最終消費者</t>
  </si>
  <si>
    <t>円/10m3</t>
  </si>
  <si>
    <t>（グラフ用データ）</t>
  </si>
  <si>
    <t>為替レート：石油連盟</t>
  </si>
  <si>
    <t>2011.2</t>
  </si>
  <si>
    <r>
      <rPr>
        <sz val="14"/>
        <rFont val="ＭＳ Ｐゴシック"/>
        <family val="3"/>
      </rPr>
      <t>計</t>
    </r>
  </si>
  <si>
    <t>P or B</t>
  </si>
  <si>
    <r>
      <rPr>
        <sz val="14"/>
        <rFont val="ＭＳ ゴシック"/>
        <family val="3"/>
      </rPr>
      <t>一般用</t>
    </r>
  </si>
  <si>
    <r>
      <rPr>
        <sz val="14"/>
        <rFont val="ＭＳ ゴシック"/>
        <family val="3"/>
      </rPr>
      <t>原料用</t>
    </r>
  </si>
  <si>
    <t>2012.1</t>
  </si>
  <si>
    <t>2012.2</t>
  </si>
  <si>
    <t>2011.3</t>
  </si>
  <si>
    <t>2011.4</t>
  </si>
  <si>
    <t>2011.5</t>
  </si>
  <si>
    <t>2011.6</t>
  </si>
  <si>
    <t>2011.7</t>
  </si>
  <si>
    <t>2011.8</t>
  </si>
  <si>
    <t>2011.9</t>
  </si>
  <si>
    <t>2011.10</t>
  </si>
  <si>
    <t>2011.11</t>
  </si>
  <si>
    <t>2011.12</t>
  </si>
  <si>
    <t>2012.3</t>
  </si>
  <si>
    <t>2012.4</t>
  </si>
  <si>
    <t>2012.5</t>
  </si>
  <si>
    <t>2012.6</t>
  </si>
  <si>
    <r>
      <t>CIF</t>
    </r>
    <r>
      <rPr>
        <sz val="14"/>
        <rFont val="ＭＳ Ｐゴシック"/>
        <family val="3"/>
      </rPr>
      <t>価格</t>
    </r>
  </si>
  <si>
    <t>2012.7</t>
  </si>
  <si>
    <t>2012.8</t>
  </si>
  <si>
    <t>2012.9</t>
  </si>
  <si>
    <t>2012.10</t>
  </si>
  <si>
    <t>2012.11</t>
  </si>
  <si>
    <t>2012.12</t>
  </si>
  <si>
    <t>2013.1</t>
  </si>
  <si>
    <t>2013.2</t>
  </si>
  <si>
    <t>2013.3</t>
  </si>
  <si>
    <t>2013.4</t>
  </si>
  <si>
    <t>2013.5</t>
  </si>
  <si>
    <t>2013.6</t>
  </si>
  <si>
    <t>2013.7</t>
  </si>
  <si>
    <t>2013.8</t>
  </si>
  <si>
    <t>2013.9</t>
  </si>
  <si>
    <t>2013.10</t>
  </si>
  <si>
    <t>2013.11</t>
  </si>
  <si>
    <t>2013.12</t>
  </si>
  <si>
    <t>2014.1</t>
  </si>
  <si>
    <t>2014.2</t>
  </si>
  <si>
    <t>2014.3</t>
  </si>
  <si>
    <t>2014.4</t>
  </si>
  <si>
    <t>2014.5</t>
  </si>
  <si>
    <t>2014.6</t>
  </si>
  <si>
    <t>2014.7</t>
  </si>
  <si>
    <t>2014.8</t>
  </si>
  <si>
    <t>2014.9</t>
  </si>
  <si>
    <t>2014.10</t>
  </si>
  <si>
    <t>2014.11</t>
  </si>
  <si>
    <t>2014.12</t>
  </si>
  <si>
    <t>2015.1</t>
  </si>
  <si>
    <t>2015.2</t>
  </si>
  <si>
    <t>2015.3</t>
  </si>
  <si>
    <t>2015.4</t>
  </si>
  <si>
    <t xml:space="preserve">卸売価格：日本経済新聞社「週間商品市況｣ </t>
  </si>
  <si>
    <t>小売価格(家庭用)：総務省統計局「小売物価統計」</t>
  </si>
  <si>
    <t>　　　　　プロパンガス(卸会社販売値、民生用50kg詰め)　ブタンガス(卸会社販売値、産業用大口需要家渡し)</t>
  </si>
  <si>
    <t>2015.5</t>
  </si>
  <si>
    <t>2015.6</t>
  </si>
  <si>
    <t>2015.7</t>
  </si>
  <si>
    <t>2015.8</t>
  </si>
  <si>
    <t>2015.9</t>
  </si>
  <si>
    <t>2015.10</t>
  </si>
  <si>
    <t>2月</t>
  </si>
  <si>
    <t>2015.11</t>
  </si>
  <si>
    <t>2016.1</t>
  </si>
  <si>
    <t>2015.12</t>
  </si>
  <si>
    <t>流通段階におけるLPガス価格推移</t>
  </si>
  <si>
    <t>2016.2</t>
  </si>
  <si>
    <t>2016.3</t>
  </si>
  <si>
    <t>2016.4</t>
  </si>
  <si>
    <t>2016.5</t>
  </si>
  <si>
    <t>11月</t>
  </si>
  <si>
    <t>12月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</si>
  <si>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</si>
  <si>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</si>
  <si>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</si>
  <si>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</si>
  <si>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</si>
  <si>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</si>
  <si>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</si>
  <si>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</si>
  <si>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2016.6</t>
  </si>
  <si>
    <t>2016.7</t>
  </si>
  <si>
    <t>2016.8</t>
  </si>
  <si>
    <t>2016.9</t>
  </si>
  <si>
    <t>2014年</t>
  </si>
  <si>
    <t>2012年度</t>
  </si>
  <si>
    <t>2013年度</t>
  </si>
  <si>
    <t>2014年度</t>
  </si>
  <si>
    <t>2016.10</t>
  </si>
  <si>
    <t>2016.11</t>
  </si>
  <si>
    <t>2016.12</t>
  </si>
  <si>
    <t>2017.1</t>
  </si>
  <si>
    <t>2017.2</t>
  </si>
  <si>
    <t>2015年</t>
  </si>
  <si>
    <t>2016年</t>
  </si>
  <si>
    <t>2015年度</t>
  </si>
  <si>
    <t>2016年度</t>
  </si>
  <si>
    <t>2017.3</t>
  </si>
  <si>
    <t>2017.4</t>
  </si>
  <si>
    <t>FOB</t>
  </si>
  <si>
    <t>2017.5</t>
  </si>
  <si>
    <t>2017.6</t>
  </si>
  <si>
    <t>2017.7</t>
  </si>
  <si>
    <t>2017.8</t>
  </si>
  <si>
    <r>
      <t>FOB</t>
    </r>
    <r>
      <rPr>
        <sz val="14"/>
        <rFont val="ＭＳ ゴシック"/>
        <family val="3"/>
      </rPr>
      <t>価格：サウジアラビア</t>
    </r>
    <r>
      <rPr>
        <sz val="14"/>
        <rFont val="ＭＳ 明朝"/>
        <family val="1"/>
      </rPr>
      <t>CP</t>
    </r>
    <r>
      <rPr>
        <sz val="14"/>
        <rFont val="ＭＳ ゴシック"/>
        <family val="3"/>
      </rPr>
      <t>（</t>
    </r>
    <r>
      <rPr>
        <sz val="14"/>
        <rFont val="ＭＳ 明朝"/>
        <family val="1"/>
      </rPr>
      <t>Contract Price</t>
    </r>
    <r>
      <rPr>
        <sz val="14"/>
        <rFont val="ＭＳ ゴシック"/>
        <family val="3"/>
      </rPr>
      <t>）</t>
    </r>
  </si>
  <si>
    <r>
      <t>CIF</t>
    </r>
    <r>
      <rPr>
        <sz val="14"/>
        <rFont val="ＭＳ ゴシック"/>
        <family val="3"/>
      </rPr>
      <t>価格：財務省「貿易統計」</t>
    </r>
  </si>
  <si>
    <r>
      <rPr>
        <sz val="14"/>
        <rFont val="ＭＳ 明朝"/>
        <family val="1"/>
      </rPr>
      <t>家庭用</t>
    </r>
  </si>
  <si>
    <r>
      <rPr>
        <sz val="14"/>
        <rFont val="ＭＳ Ｐゴシック"/>
        <family val="3"/>
      </rPr>
      <t>前月</t>
    </r>
  </si>
  <si>
    <r>
      <rPr>
        <sz val="14"/>
        <rFont val="ＭＳ Ｐゴシック"/>
        <family val="3"/>
      </rPr>
      <t>最新月</t>
    </r>
  </si>
  <si>
    <r>
      <rPr>
        <sz val="14"/>
        <rFont val="Arial"/>
        <family val="2"/>
      </rPr>
      <t>FOB</t>
    </r>
    <r>
      <rPr>
        <sz val="14"/>
        <rFont val="ＭＳ 明朝"/>
        <family val="1"/>
      </rPr>
      <t>価格</t>
    </r>
  </si>
  <si>
    <r>
      <rPr>
        <sz val="14"/>
        <rFont val="ＭＳ ゴシック"/>
        <family val="3"/>
      </rPr>
      <t>家庭用</t>
    </r>
    <r>
      <rPr>
        <sz val="14"/>
        <rFont val="ＭＳ 明朝"/>
        <family val="1"/>
      </rPr>
      <t>(</t>
    </r>
    <r>
      <rPr>
        <sz val="14"/>
        <rFont val="ＭＳ ゴシック"/>
        <family val="3"/>
      </rPr>
      <t>東京</t>
    </r>
    <r>
      <rPr>
        <sz val="14"/>
        <rFont val="ＭＳ 明朝"/>
        <family val="1"/>
      </rPr>
      <t>)</t>
    </r>
  </si>
  <si>
    <r>
      <rPr>
        <sz val="14"/>
        <rFont val="ＭＳ 明朝"/>
        <family val="1"/>
      </rPr>
      <t>卸売価格</t>
    </r>
    <r>
      <rPr>
        <sz val="14"/>
        <rFont val="ＭＳ 明朝"/>
        <family val="1"/>
      </rPr>
      <t>P</t>
    </r>
  </si>
  <si>
    <r>
      <rPr>
        <sz val="14"/>
        <rFont val="ＭＳ 明朝"/>
        <family val="1"/>
      </rPr>
      <t>卸売価格</t>
    </r>
    <r>
      <rPr>
        <sz val="14"/>
        <rFont val="ＭＳ 明朝"/>
        <family val="1"/>
      </rPr>
      <t>B</t>
    </r>
  </si>
  <si>
    <r>
      <rPr>
        <sz val="14"/>
        <rFont val="ＭＳ 明朝"/>
        <family val="1"/>
      </rPr>
      <t>卸売価格</t>
    </r>
    <r>
      <rPr>
        <sz val="14"/>
        <rFont val="ＭＳ 明朝"/>
        <family val="1"/>
      </rPr>
      <t>p</t>
    </r>
  </si>
  <si>
    <r>
      <rPr>
        <sz val="14"/>
        <rFont val="ＭＳ 明朝"/>
        <family val="1"/>
      </rPr>
      <t>卸売価格</t>
    </r>
    <r>
      <rPr>
        <sz val="14"/>
        <rFont val="ＭＳ 明朝"/>
        <family val="1"/>
      </rPr>
      <t>b</t>
    </r>
  </si>
  <si>
    <t>2017.9</t>
  </si>
  <si>
    <t>2017.10</t>
  </si>
  <si>
    <t>2017.11</t>
  </si>
  <si>
    <t>11月</t>
  </si>
  <si>
    <t>12月</t>
  </si>
  <si>
    <r>
      <t>2013</t>
    </r>
    <r>
      <rPr>
        <sz val="14"/>
        <color indexed="12"/>
        <rFont val="ＭＳ ゴシック"/>
        <family val="3"/>
      </rPr>
      <t>年</t>
    </r>
  </si>
  <si>
    <r>
      <t>2</t>
    </r>
    <r>
      <rPr>
        <sz val="14"/>
        <color indexed="12"/>
        <rFont val="ＭＳ Ｐゴシック"/>
        <family val="3"/>
      </rPr>
      <t>月</t>
    </r>
  </si>
  <si>
    <t>2017.12</t>
  </si>
  <si>
    <r>
      <rPr>
        <sz val="14"/>
        <color indexed="12"/>
        <rFont val="Arial"/>
        <family val="2"/>
      </rPr>
      <t>3</t>
    </r>
    <r>
      <rPr>
        <sz val="14"/>
        <color indexed="12"/>
        <rFont val="ＭＳ Ｐゴシック"/>
        <family val="3"/>
      </rPr>
      <t>月</t>
    </r>
  </si>
  <si>
    <t>2018.1</t>
  </si>
  <si>
    <r>
      <t>4</t>
    </r>
    <r>
      <rPr>
        <sz val="14"/>
        <color indexed="12"/>
        <rFont val="ＭＳ Ｐゴシック"/>
        <family val="3"/>
      </rPr>
      <t>月</t>
    </r>
  </si>
  <si>
    <r>
      <t>2017</t>
    </r>
    <r>
      <rPr>
        <sz val="14"/>
        <color indexed="12"/>
        <rFont val="ＭＳ Ｐゴシック"/>
        <family val="3"/>
      </rPr>
      <t>年</t>
    </r>
  </si>
  <si>
    <t>2018.2</t>
  </si>
  <si>
    <r>
      <t>5</t>
    </r>
    <r>
      <rPr>
        <sz val="14"/>
        <color indexed="12"/>
        <rFont val="ＭＳ Ｐゴシック"/>
        <family val="3"/>
      </rPr>
      <t>月</t>
    </r>
  </si>
  <si>
    <t>2018.3</t>
  </si>
  <si>
    <r>
      <t>6</t>
    </r>
    <r>
      <rPr>
        <sz val="14"/>
        <color indexed="12"/>
        <rFont val="ＭＳ Ｐゴシック"/>
        <family val="3"/>
      </rPr>
      <t>月</t>
    </r>
  </si>
  <si>
    <t>2018.4</t>
  </si>
  <si>
    <r>
      <t>2017</t>
    </r>
    <r>
      <rPr>
        <sz val="14"/>
        <color indexed="12"/>
        <rFont val="ＭＳ Ｐゴシック"/>
        <family val="3"/>
      </rPr>
      <t>年度</t>
    </r>
  </si>
  <si>
    <t>※本表の範囲内(2016年1月～2018年5月)において、円ベースの家庭用(東京)小売価格に変動はございません。</t>
  </si>
  <si>
    <r>
      <t>7</t>
    </r>
    <r>
      <rPr>
        <sz val="14"/>
        <color indexed="12"/>
        <rFont val="ＭＳ Ｐゴシック"/>
        <family val="3"/>
      </rPr>
      <t>月</t>
    </r>
  </si>
  <si>
    <t>2018.5</t>
  </si>
  <si>
    <r>
      <t>8</t>
    </r>
    <r>
      <rPr>
        <sz val="14"/>
        <color indexed="12"/>
        <rFont val="ＭＳ Ｐゴシック"/>
        <family val="3"/>
      </rPr>
      <t>月</t>
    </r>
  </si>
  <si>
    <t>2018.6</t>
  </si>
  <si>
    <r>
      <t>9</t>
    </r>
    <r>
      <rPr>
        <sz val="14"/>
        <color indexed="12"/>
        <rFont val="ＭＳ Ｐゴシック"/>
        <family val="3"/>
      </rPr>
      <t>月</t>
    </r>
  </si>
  <si>
    <r>
      <t>10</t>
    </r>
    <r>
      <rPr>
        <sz val="14"/>
        <color indexed="12"/>
        <rFont val="ＭＳ Ｐゴシック"/>
        <family val="3"/>
      </rPr>
      <t>月</t>
    </r>
  </si>
  <si>
    <t>2018.7</t>
  </si>
  <si>
    <t>2018.8</t>
  </si>
  <si>
    <r>
      <t>11</t>
    </r>
    <r>
      <rPr>
        <sz val="14"/>
        <color indexed="12"/>
        <rFont val="ＭＳ Ｐゴシック"/>
        <family val="3"/>
      </rPr>
      <t>月</t>
    </r>
  </si>
  <si>
    <t>2018.9</t>
  </si>
  <si>
    <r>
      <t>12</t>
    </r>
    <r>
      <rPr>
        <sz val="14"/>
        <color indexed="12"/>
        <rFont val="ＭＳ Ｐゴシック"/>
        <family val="3"/>
      </rPr>
      <t>月</t>
    </r>
  </si>
  <si>
    <t>2018.10</t>
  </si>
  <si>
    <t>2018.11</t>
  </si>
  <si>
    <t>2018.12</t>
  </si>
  <si>
    <t>ﾌﾟﾛﾊﾟﾝ</t>
  </si>
  <si>
    <t>ブタン</t>
  </si>
  <si>
    <r>
      <t>3</t>
    </r>
    <r>
      <rPr>
        <sz val="14"/>
        <color indexed="12"/>
        <rFont val="ＭＳ Ｐゴシック"/>
        <family val="3"/>
      </rPr>
      <t>月</t>
    </r>
  </si>
  <si>
    <t>※本表の範囲内(2016年1月～2019年1月)において、円ベースの家庭用(東京)小売価格に変動はございません。</t>
  </si>
  <si>
    <t>2019.1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</si>
</sst>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.0"/>
    <numFmt numFmtId="178" formatCode="#,##0.0;\-#,##0.0"/>
    <numFmt numFmtId="179" formatCode="0.0_);[Red]\(0.0\)"/>
    <numFmt numFmtId="180" formatCode="0.00000"/>
    <numFmt numFmtId="181" formatCode="0.000000"/>
    <numFmt numFmtId="182" formatCode="0.0000"/>
    <numFmt numFmtId="183" formatCode="0.000"/>
    <numFmt numFmtId="184" formatCode="#,##0.0;[Red]\-#,##0.0"/>
    <numFmt numFmtId="185" formatCode="yyyy/m/d\ "/>
    <numFmt numFmtId="186" formatCode="yyyy&quot;年&quot;m&quot;月&quot;d&quot;日&quot;;@"/>
    <numFmt numFmtId="187" formatCode="&quot;平&quot;&quot;成&quot;&quot;“&quot;yy&quot;年&quot;m&quot;月&quot;d&quot;日&quot;;@"/>
    <numFmt numFmtId="188" formatCode="&quot;平&quot;&quot;成&quot;&quot;“&quot;yy&quot;年&quot;m&quot;月&quot;d&quot;日&quot;;"/>
    <numFmt numFmtId="189" formatCode="&quot;yy&quot;&quot;年&quot;&quot;m&quot;&quot;月&quot;&quot;d&quot;"/>
    <numFmt numFmtId="190" formatCode="[$-411]ge\.m\.d;@"/>
    <numFmt numFmtId="191" formatCode="0_ "/>
    <numFmt numFmtId="192" formatCode="0_);[Red]\(0\)"/>
    <numFmt numFmtId="193" formatCode="0.00_ "/>
    <numFmt numFmtId="194" formatCode="0.0_ "/>
    <numFmt numFmtId="195" formatCode="\ ###,###,##0;&quot;-&quot;###,###,##0"/>
    <numFmt numFmtId="196" formatCode="#,##0.000;[Red]\-#,##0.000"/>
  </numFmts>
  <fonts count="72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ゴシック"/>
      <family val="3"/>
    </font>
    <font>
      <sz val="14"/>
      <name val="Arial"/>
      <family val="2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.5"/>
      <color indexed="8"/>
      <name val="ＭＳ Ｐゴシック"/>
      <family val="3"/>
    </font>
    <font>
      <sz val="11"/>
      <color indexed="8"/>
      <name val="Arial"/>
      <family val="2"/>
    </font>
    <font>
      <b/>
      <sz val="22"/>
      <name val="Meiryo UI"/>
      <family val="3"/>
    </font>
    <font>
      <sz val="13"/>
      <name val="ＭＳ Ｐゴシック"/>
      <family val="3"/>
    </font>
    <font>
      <sz val="12"/>
      <name val="ＭＳ ゴシック"/>
      <family val="3"/>
    </font>
    <font>
      <sz val="14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4"/>
      <color indexed="12"/>
      <name val="ＭＳ 明朝"/>
      <family val="1"/>
    </font>
    <font>
      <sz val="16"/>
      <name val="ＭＳ ゴシック"/>
      <family val="3"/>
    </font>
    <font>
      <sz val="16"/>
      <name val="Times New Roman"/>
      <family val="1"/>
    </font>
    <font>
      <sz val="14"/>
      <color indexed="12"/>
      <name val="ＭＳ ゴシック"/>
      <family val="3"/>
    </font>
    <font>
      <sz val="11"/>
      <name val="Arial"/>
      <family val="2"/>
    </font>
    <font>
      <sz val="14"/>
      <color indexed="12"/>
      <name val="ＭＳ Ｐゴシック"/>
      <family val="3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Arial"/>
      <family val="2"/>
    </font>
    <font>
      <sz val="12"/>
      <color indexed="8"/>
      <name val="ＭＳ Ｐゴシック"/>
      <family val="3"/>
    </font>
    <font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10"/>
      <name val="Meiryo UI"/>
      <family val="3"/>
    </font>
    <font>
      <sz val="11.25"/>
      <color indexed="8"/>
      <name val="ＭＳ Ｐゴシック"/>
      <family val="3"/>
    </font>
    <font>
      <b/>
      <sz val="18"/>
      <color indexed="8"/>
      <name val="HGｺﾞｼｯｸE"/>
      <family val="3"/>
    </font>
    <font>
      <b/>
      <sz val="18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Arial"/>
      <family val="2"/>
    </font>
    <font>
      <sz val="12"/>
      <color theme="1"/>
      <name val="Arial"/>
      <family val="2"/>
    </font>
    <font>
      <sz val="14"/>
      <color rgb="FF0000FF"/>
      <name val="Arial"/>
      <family val="2"/>
    </font>
    <font>
      <sz val="12"/>
      <color theme="1"/>
      <name val="ＭＳ Ｐゴシック"/>
      <family val="3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2"/>
      <color rgb="FFFF000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double"/>
      <right style="medium"/>
      <top style="hair"/>
      <bottom style="hair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double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double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 style="double"/>
      <right style="medium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double"/>
      <right style="medium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1" borderId="4" applyNumberFormat="0" applyAlignment="0" applyProtection="0"/>
    <xf numFmtId="0" fontId="4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4" fillId="0" borderId="18" xfId="0" applyFont="1" applyBorder="1" applyAlignment="1" applyProtection="1">
      <alignment horizontal="right" vertical="center"/>
      <protection locked="0"/>
    </xf>
    <xf numFmtId="177" fontId="15" fillId="0" borderId="18" xfId="0" applyNumberFormat="1" applyFont="1" applyBorder="1" applyAlignment="1" applyProtection="1">
      <alignment vertical="center"/>
      <protection locked="0"/>
    </xf>
    <xf numFmtId="177" fontId="15" fillId="0" borderId="19" xfId="0" applyNumberFormat="1" applyFont="1" applyBorder="1" applyAlignment="1" applyProtection="1">
      <alignment vertical="center"/>
      <protection locked="0"/>
    </xf>
    <xf numFmtId="37" fontId="16" fillId="0" borderId="20" xfId="0" applyNumberFormat="1" applyFont="1" applyBorder="1" applyAlignment="1" applyProtection="1">
      <alignment vertical="center"/>
      <protection locked="0"/>
    </xf>
    <xf numFmtId="37" fontId="16" fillId="0" borderId="21" xfId="0" applyNumberFormat="1" applyFont="1" applyBorder="1" applyAlignment="1" applyProtection="1">
      <alignment vertical="center"/>
      <protection locked="0"/>
    </xf>
    <xf numFmtId="37" fontId="16" fillId="0" borderId="19" xfId="0" applyNumberFormat="1" applyFont="1" applyBorder="1" applyAlignment="1" applyProtection="1">
      <alignment vertical="center"/>
      <protection locked="0"/>
    </xf>
    <xf numFmtId="37" fontId="16" fillId="0" borderId="22" xfId="0" applyNumberFormat="1" applyFont="1" applyBorder="1" applyAlignment="1" applyProtection="1">
      <alignment vertical="center"/>
      <protection locked="0"/>
    </xf>
    <xf numFmtId="37" fontId="16" fillId="0" borderId="23" xfId="0" applyNumberFormat="1" applyFont="1" applyBorder="1" applyAlignment="1">
      <alignment vertical="center"/>
    </xf>
    <xf numFmtId="37" fontId="16" fillId="0" borderId="21" xfId="0" applyNumberFormat="1" applyFont="1" applyBorder="1" applyAlignment="1">
      <alignment vertical="center"/>
    </xf>
    <xf numFmtId="184" fontId="15" fillId="0" borderId="18" xfId="49" applyNumberFormat="1" applyFont="1" applyBorder="1" applyAlignment="1" applyProtection="1">
      <alignment vertical="center"/>
      <protection locked="0"/>
    </xf>
    <xf numFmtId="184" fontId="15" fillId="0" borderId="19" xfId="49" applyNumberFormat="1" applyFont="1" applyBorder="1" applyAlignment="1" applyProtection="1">
      <alignment vertical="center"/>
      <protection locked="0"/>
    </xf>
    <xf numFmtId="37" fontId="16" fillId="0" borderId="24" xfId="0" applyNumberFormat="1" applyFont="1" applyBorder="1" applyAlignment="1" applyProtection="1">
      <alignment vertical="center"/>
      <protection locked="0"/>
    </xf>
    <xf numFmtId="177" fontId="15" fillId="0" borderId="23" xfId="0" applyNumberFormat="1" applyFont="1" applyBorder="1" applyAlignment="1" applyProtection="1">
      <alignment vertical="center"/>
      <protection locked="0"/>
    </xf>
    <xf numFmtId="177" fontId="15" fillId="0" borderId="21" xfId="0" applyNumberFormat="1" applyFont="1" applyBorder="1" applyAlignment="1" applyProtection="1">
      <alignment vertical="center"/>
      <protection locked="0"/>
    </xf>
    <xf numFmtId="178" fontId="15" fillId="0" borderId="18" xfId="0" applyNumberFormat="1" applyFont="1" applyBorder="1" applyAlignment="1" applyProtection="1">
      <alignment vertical="center"/>
      <protection locked="0"/>
    </xf>
    <xf numFmtId="37" fontId="16" fillId="0" borderId="25" xfId="0" applyNumberFormat="1" applyFont="1" applyBorder="1" applyAlignment="1" applyProtection="1">
      <alignment vertical="center"/>
      <protection locked="0"/>
    </xf>
    <xf numFmtId="2" fontId="15" fillId="0" borderId="26" xfId="0" applyNumberFormat="1" applyFont="1" applyBorder="1" applyAlignment="1" applyProtection="1">
      <alignment vertical="center"/>
      <protection locked="0"/>
    </xf>
    <xf numFmtId="2" fontId="17" fillId="0" borderId="0" xfId="0" applyNumberFormat="1" applyFont="1" applyAlignment="1" applyProtection="1">
      <alignment vertical="center"/>
      <protection locked="0"/>
    </xf>
    <xf numFmtId="0" fontId="14" fillId="0" borderId="13" xfId="0" applyFont="1" applyBorder="1" applyAlignment="1" applyProtection="1">
      <alignment horizontal="right" vertical="center"/>
      <protection locked="0"/>
    </xf>
    <xf numFmtId="177" fontId="15" fillId="0" borderId="13" xfId="0" applyNumberFormat="1" applyFont="1" applyBorder="1" applyAlignment="1" applyProtection="1">
      <alignment vertical="center"/>
      <protection locked="0"/>
    </xf>
    <xf numFmtId="177" fontId="15" fillId="0" borderId="27" xfId="0" applyNumberFormat="1" applyFont="1" applyBorder="1" applyAlignment="1" applyProtection="1">
      <alignment vertical="center"/>
      <protection locked="0"/>
    </xf>
    <xf numFmtId="37" fontId="16" fillId="0" borderId="28" xfId="0" applyNumberFormat="1" applyFont="1" applyBorder="1" applyAlignment="1" applyProtection="1">
      <alignment vertical="center"/>
      <protection locked="0"/>
    </xf>
    <xf numFmtId="37" fontId="16" fillId="0" borderId="29" xfId="0" applyNumberFormat="1" applyFont="1" applyBorder="1" applyAlignment="1" applyProtection="1">
      <alignment vertical="center"/>
      <protection locked="0"/>
    </xf>
    <xf numFmtId="37" fontId="16" fillId="0" borderId="27" xfId="0" applyNumberFormat="1" applyFont="1" applyBorder="1" applyAlignment="1" applyProtection="1">
      <alignment vertical="center"/>
      <protection locked="0"/>
    </xf>
    <xf numFmtId="37" fontId="16" fillId="0" borderId="16" xfId="0" applyNumberFormat="1" applyFont="1" applyBorder="1" applyAlignment="1" applyProtection="1">
      <alignment vertical="center"/>
      <protection locked="0"/>
    </xf>
    <xf numFmtId="184" fontId="15" fillId="0" borderId="13" xfId="49" applyNumberFormat="1" applyFont="1" applyBorder="1" applyAlignment="1" applyProtection="1">
      <alignment vertical="center"/>
      <protection locked="0"/>
    </xf>
    <xf numFmtId="184" fontId="15" fillId="0" borderId="27" xfId="49" applyNumberFormat="1" applyFont="1" applyBorder="1" applyAlignment="1" applyProtection="1">
      <alignment vertical="center"/>
      <protection locked="0"/>
    </xf>
    <xf numFmtId="37" fontId="16" fillId="0" borderId="30" xfId="0" applyNumberFormat="1" applyFont="1" applyBorder="1" applyAlignment="1" applyProtection="1">
      <alignment vertical="center"/>
      <protection locked="0"/>
    </xf>
    <xf numFmtId="177" fontId="15" fillId="0" borderId="31" xfId="0" applyNumberFormat="1" applyFont="1" applyBorder="1" applyAlignment="1" applyProtection="1">
      <alignment vertical="center"/>
      <protection locked="0"/>
    </xf>
    <xf numFmtId="178" fontId="15" fillId="0" borderId="13" xfId="0" applyNumberFormat="1" applyFont="1" applyBorder="1" applyAlignment="1" applyProtection="1">
      <alignment vertical="center"/>
      <protection locked="0"/>
    </xf>
    <xf numFmtId="37" fontId="16" fillId="0" borderId="32" xfId="0" applyNumberFormat="1" applyFont="1" applyBorder="1" applyAlignment="1" applyProtection="1">
      <alignment vertical="center"/>
      <protection locked="0"/>
    </xf>
    <xf numFmtId="2" fontId="15" fillId="0" borderId="17" xfId="0" applyNumberFormat="1" applyFont="1" applyBorder="1" applyAlignment="1" applyProtection="1">
      <alignment vertical="center"/>
      <protection locked="0"/>
    </xf>
    <xf numFmtId="37" fontId="16" fillId="0" borderId="23" xfId="0" applyNumberFormat="1" applyFont="1" applyBorder="1" applyAlignment="1" applyProtection="1">
      <alignment vertical="center"/>
      <protection locked="0"/>
    </xf>
    <xf numFmtId="177" fontId="15" fillId="0" borderId="22" xfId="0" applyNumberFormat="1" applyFont="1" applyBorder="1" applyAlignment="1" applyProtection="1">
      <alignment vertical="center"/>
      <protection locked="0"/>
    </xf>
    <xf numFmtId="37" fontId="15" fillId="0" borderId="22" xfId="0" applyNumberFormat="1" applyFont="1" applyBorder="1" applyAlignment="1" applyProtection="1">
      <alignment vertical="center"/>
      <protection locked="0"/>
    </xf>
    <xf numFmtId="1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177" fontId="15" fillId="0" borderId="16" xfId="0" applyNumberFormat="1" applyFont="1" applyBorder="1" applyAlignment="1" applyProtection="1">
      <alignment vertical="center"/>
      <protection locked="0"/>
    </xf>
    <xf numFmtId="37" fontId="15" fillId="0" borderId="16" xfId="0" applyNumberFormat="1" applyFont="1" applyBorder="1" applyAlignment="1" applyProtection="1">
      <alignment vertical="center"/>
      <protection locked="0"/>
    </xf>
    <xf numFmtId="55" fontId="14" fillId="0" borderId="33" xfId="0" applyNumberFormat="1" applyFont="1" applyBorder="1" applyAlignment="1" applyProtection="1">
      <alignment horizontal="right" vertical="center"/>
      <protection locked="0"/>
    </xf>
    <xf numFmtId="38" fontId="15" fillId="0" borderId="34" xfId="51" applyFont="1" applyBorder="1" applyAlignment="1" applyProtection="1">
      <alignment vertical="center"/>
      <protection locked="0"/>
    </xf>
    <xf numFmtId="38" fontId="15" fillId="0" borderId="19" xfId="51" applyFont="1" applyBorder="1" applyAlignment="1" applyProtection="1">
      <alignment vertical="center"/>
      <protection locked="0"/>
    </xf>
    <xf numFmtId="37" fontId="15" fillId="0" borderId="21" xfId="0" applyNumberFormat="1" applyFont="1" applyBorder="1" applyAlignment="1" applyProtection="1">
      <alignment vertical="center"/>
      <protection locked="0"/>
    </xf>
    <xf numFmtId="55" fontId="14" fillId="0" borderId="35" xfId="0" applyNumberFormat="1" applyFont="1" applyBorder="1" applyAlignment="1" applyProtection="1">
      <alignment horizontal="right" vertical="center"/>
      <protection locked="0"/>
    </xf>
    <xf numFmtId="38" fontId="15" fillId="0" borderId="36" xfId="51" applyFont="1" applyBorder="1" applyAlignment="1" applyProtection="1">
      <alignment vertical="center"/>
      <protection locked="0"/>
    </xf>
    <xf numFmtId="38" fontId="15" fillId="0" borderId="37" xfId="51" applyFont="1" applyBorder="1" applyAlignment="1" applyProtection="1">
      <alignment vertical="center"/>
      <protection locked="0"/>
    </xf>
    <xf numFmtId="37" fontId="16" fillId="0" borderId="38" xfId="0" applyNumberFormat="1" applyFont="1" applyBorder="1" applyAlignment="1" applyProtection="1">
      <alignment vertical="center"/>
      <protection locked="0"/>
    </xf>
    <xf numFmtId="37" fontId="16" fillId="0" borderId="39" xfId="0" applyNumberFormat="1" applyFont="1" applyBorder="1" applyAlignment="1" applyProtection="1">
      <alignment vertical="center"/>
      <protection locked="0"/>
    </xf>
    <xf numFmtId="37" fontId="16" fillId="0" borderId="37" xfId="0" applyNumberFormat="1" applyFont="1" applyBorder="1" applyAlignment="1" applyProtection="1">
      <alignment vertical="center"/>
      <protection locked="0"/>
    </xf>
    <xf numFmtId="37" fontId="16" fillId="0" borderId="40" xfId="0" applyNumberFormat="1" applyFont="1" applyBorder="1" applyAlignment="1" applyProtection="1">
      <alignment vertical="center"/>
      <protection locked="0"/>
    </xf>
    <xf numFmtId="2" fontId="15" fillId="0" borderId="41" xfId="0" applyNumberFormat="1" applyFont="1" applyBorder="1" applyAlignment="1" applyProtection="1">
      <alignment vertical="center"/>
      <protection locked="0"/>
    </xf>
    <xf numFmtId="55" fontId="14" fillId="0" borderId="42" xfId="0" applyNumberFormat="1" applyFont="1" applyBorder="1" applyAlignment="1" applyProtection="1">
      <alignment horizontal="right" vertical="center"/>
      <protection locked="0"/>
    </xf>
    <xf numFmtId="38" fontId="15" fillId="0" borderId="43" xfId="51" applyFont="1" applyBorder="1" applyAlignment="1" applyProtection="1">
      <alignment vertical="center"/>
      <protection locked="0"/>
    </xf>
    <xf numFmtId="38" fontId="15" fillId="0" borderId="44" xfId="51" applyFont="1" applyBorder="1" applyAlignment="1" applyProtection="1">
      <alignment vertical="center"/>
      <protection locked="0"/>
    </xf>
    <xf numFmtId="37" fontId="16" fillId="0" borderId="45" xfId="0" applyNumberFormat="1" applyFont="1" applyBorder="1" applyAlignment="1" applyProtection="1">
      <alignment vertical="center"/>
      <protection locked="0"/>
    </xf>
    <xf numFmtId="37" fontId="16" fillId="0" borderId="46" xfId="0" applyNumberFormat="1" applyFont="1" applyBorder="1" applyAlignment="1" applyProtection="1">
      <alignment vertical="center"/>
      <protection locked="0"/>
    </xf>
    <xf numFmtId="2" fontId="15" fillId="0" borderId="47" xfId="0" applyNumberFormat="1" applyFont="1" applyBorder="1" applyAlignment="1" applyProtection="1">
      <alignment vertical="center"/>
      <protection locked="0"/>
    </xf>
    <xf numFmtId="55" fontId="14" fillId="0" borderId="48" xfId="0" applyNumberFormat="1" applyFont="1" applyBorder="1" applyAlignment="1" applyProtection="1">
      <alignment horizontal="right" vertical="center"/>
      <protection locked="0"/>
    </xf>
    <xf numFmtId="38" fontId="15" fillId="0" borderId="49" xfId="51" applyFont="1" applyBorder="1" applyAlignment="1" applyProtection="1">
      <alignment vertical="center"/>
      <protection locked="0"/>
    </xf>
    <xf numFmtId="38" fontId="15" fillId="0" borderId="50" xfId="51" applyFont="1" applyBorder="1" applyAlignment="1" applyProtection="1">
      <alignment vertical="center"/>
      <protection locked="0"/>
    </xf>
    <xf numFmtId="37" fontId="16" fillId="0" borderId="51" xfId="0" applyNumberFormat="1" applyFont="1" applyBorder="1" applyAlignment="1" applyProtection="1">
      <alignment vertical="center"/>
      <protection locked="0"/>
    </xf>
    <xf numFmtId="37" fontId="16" fillId="0" borderId="52" xfId="0" applyNumberFormat="1" applyFont="1" applyBorder="1" applyAlignment="1" applyProtection="1">
      <alignment vertical="center"/>
      <protection locked="0"/>
    </xf>
    <xf numFmtId="177" fontId="15" fillId="0" borderId="53" xfId="0" applyNumberFormat="1" applyFont="1" applyBorder="1" applyAlignment="1" applyProtection="1">
      <alignment vertical="center"/>
      <protection locked="0"/>
    </xf>
    <xf numFmtId="37" fontId="16" fillId="0" borderId="50" xfId="0" applyNumberFormat="1" applyFont="1" applyBorder="1" applyAlignment="1" applyProtection="1">
      <alignment vertical="center"/>
      <protection locked="0"/>
    </xf>
    <xf numFmtId="37" fontId="16" fillId="0" borderId="54" xfId="0" applyNumberFormat="1" applyFont="1" applyBorder="1" applyAlignment="1" applyProtection="1">
      <alignment vertical="center"/>
      <protection locked="0"/>
    </xf>
    <xf numFmtId="37" fontId="16" fillId="0" borderId="55" xfId="0" applyNumberFormat="1" applyFont="1" applyBorder="1" applyAlignment="1">
      <alignment vertical="center"/>
    </xf>
    <xf numFmtId="37" fontId="16" fillId="0" borderId="52" xfId="0" applyNumberFormat="1" applyFont="1" applyBorder="1" applyAlignment="1">
      <alignment vertical="center"/>
    </xf>
    <xf numFmtId="37" fontId="16" fillId="0" borderId="56" xfId="0" applyNumberFormat="1" applyFont="1" applyBorder="1" applyAlignment="1" applyProtection="1">
      <alignment vertical="center"/>
      <protection locked="0"/>
    </xf>
    <xf numFmtId="177" fontId="15" fillId="0" borderId="55" xfId="0" applyNumberFormat="1" applyFont="1" applyBorder="1" applyAlignment="1" applyProtection="1">
      <alignment vertical="center"/>
      <protection locked="0"/>
    </xf>
    <xf numFmtId="177" fontId="15" fillId="0" borderId="52" xfId="0" applyNumberFormat="1" applyFont="1" applyBorder="1" applyAlignment="1" applyProtection="1">
      <alignment vertical="center"/>
      <protection locked="0"/>
    </xf>
    <xf numFmtId="37" fontId="15" fillId="0" borderId="52" xfId="0" applyNumberFormat="1" applyFont="1" applyBorder="1" applyAlignment="1" applyProtection="1">
      <alignment vertical="center"/>
      <protection locked="0"/>
    </xf>
    <xf numFmtId="2" fontId="15" fillId="0" borderId="57" xfId="0" applyNumberFormat="1" applyFont="1" applyBorder="1" applyAlignment="1" applyProtection="1">
      <alignment vertical="center"/>
      <protection locked="0"/>
    </xf>
    <xf numFmtId="177" fontId="65" fillId="0" borderId="53" xfId="0" applyNumberFormat="1" applyFont="1" applyBorder="1" applyAlignment="1" applyProtection="1">
      <alignment vertical="center"/>
      <protection locked="0"/>
    </xf>
    <xf numFmtId="184" fontId="65" fillId="0" borderId="53" xfId="51" applyNumberFormat="1" applyFont="1" applyBorder="1" applyAlignment="1" applyProtection="1">
      <alignment vertical="center"/>
      <protection locked="0"/>
    </xf>
    <xf numFmtId="184" fontId="65" fillId="0" borderId="50" xfId="51" applyNumberFormat="1" applyFont="1" applyBorder="1" applyAlignment="1" applyProtection="1">
      <alignment vertical="center"/>
      <protection locked="0"/>
    </xf>
    <xf numFmtId="178" fontId="65" fillId="0" borderId="53" xfId="0" applyNumberFormat="1" applyFont="1" applyBorder="1" applyAlignment="1" applyProtection="1">
      <alignment vertical="center"/>
      <protection locked="0"/>
    </xf>
    <xf numFmtId="37" fontId="66" fillId="0" borderId="58" xfId="0" applyNumberFormat="1" applyFont="1" applyBorder="1" applyAlignment="1" applyProtection="1">
      <alignment vertical="center"/>
      <protection locked="0"/>
    </xf>
    <xf numFmtId="38" fontId="15" fillId="0" borderId="59" xfId="51" applyFont="1" applyBorder="1" applyAlignment="1" applyProtection="1">
      <alignment vertical="center"/>
      <protection locked="0"/>
    </xf>
    <xf numFmtId="38" fontId="15" fillId="0" borderId="60" xfId="51" applyFont="1" applyBorder="1" applyAlignment="1" applyProtection="1">
      <alignment vertical="center"/>
      <protection locked="0"/>
    </xf>
    <xf numFmtId="37" fontId="16" fillId="0" borderId="60" xfId="0" applyNumberFormat="1" applyFont="1" applyBorder="1" applyAlignment="1" applyProtection="1">
      <alignment vertical="center"/>
      <protection locked="0"/>
    </xf>
    <xf numFmtId="37" fontId="16" fillId="0" borderId="61" xfId="0" applyNumberFormat="1" applyFont="1" applyBorder="1" applyAlignment="1" applyProtection="1">
      <alignment vertical="center"/>
      <protection locked="0"/>
    </xf>
    <xf numFmtId="37" fontId="16" fillId="0" borderId="0" xfId="0" applyNumberFormat="1" applyFont="1" applyAlignment="1" applyProtection="1">
      <alignment vertical="center"/>
      <protection locked="0"/>
    </xf>
    <xf numFmtId="37" fontId="16" fillId="0" borderId="62" xfId="0" applyNumberFormat="1" applyFont="1" applyBorder="1" applyAlignment="1">
      <alignment vertical="center"/>
    </xf>
    <xf numFmtId="37" fontId="16" fillId="0" borderId="63" xfId="0" applyNumberFormat="1" applyFont="1" applyBorder="1" applyAlignment="1">
      <alignment vertical="center"/>
    </xf>
    <xf numFmtId="37" fontId="16" fillId="0" borderId="64" xfId="0" applyNumberFormat="1" applyFont="1" applyBorder="1" applyAlignment="1" applyProtection="1">
      <alignment vertical="center"/>
      <protection locked="0"/>
    </xf>
    <xf numFmtId="177" fontId="15" fillId="0" borderId="62" xfId="0" applyNumberFormat="1" applyFont="1" applyBorder="1" applyAlignment="1" applyProtection="1">
      <alignment vertical="center"/>
      <protection locked="0"/>
    </xf>
    <xf numFmtId="177" fontId="15" fillId="0" borderId="63" xfId="0" applyNumberFormat="1" applyFont="1" applyBorder="1" applyAlignment="1" applyProtection="1">
      <alignment vertical="center"/>
      <protection locked="0"/>
    </xf>
    <xf numFmtId="37" fontId="15" fillId="0" borderId="63" xfId="0" applyNumberFormat="1" applyFont="1" applyBorder="1" applyAlignment="1" applyProtection="1">
      <alignment vertical="center"/>
      <protection locked="0"/>
    </xf>
    <xf numFmtId="2" fontId="15" fillId="0" borderId="65" xfId="0" applyNumberFormat="1" applyFont="1" applyBorder="1" applyAlignment="1" applyProtection="1">
      <alignment vertical="center"/>
      <protection locked="0"/>
    </xf>
    <xf numFmtId="177" fontId="65" fillId="0" borderId="18" xfId="0" applyNumberFormat="1" applyFont="1" applyBorder="1" applyAlignment="1" applyProtection="1">
      <alignment vertical="center"/>
      <protection locked="0"/>
    </xf>
    <xf numFmtId="184" fontId="65" fillId="0" borderId="18" xfId="51" applyNumberFormat="1" applyFont="1" applyBorder="1" applyAlignment="1" applyProtection="1">
      <alignment vertical="center"/>
      <protection locked="0"/>
    </xf>
    <xf numFmtId="184" fontId="65" fillId="0" borderId="19" xfId="51" applyNumberFormat="1" applyFont="1" applyBorder="1" applyAlignment="1" applyProtection="1">
      <alignment vertical="center"/>
      <protection locked="0"/>
    </xf>
    <xf numFmtId="177" fontId="15" fillId="0" borderId="20" xfId="0" applyNumberFormat="1" applyFont="1" applyBorder="1" applyAlignment="1" applyProtection="1">
      <alignment vertical="center"/>
      <protection locked="0"/>
    </xf>
    <xf numFmtId="178" fontId="65" fillId="0" borderId="18" xfId="0" applyNumberFormat="1" applyFont="1" applyBorder="1" applyAlignment="1" applyProtection="1">
      <alignment vertical="center"/>
      <protection locked="0"/>
    </xf>
    <xf numFmtId="37" fontId="66" fillId="0" borderId="25" xfId="0" applyNumberFormat="1" applyFont="1" applyBorder="1" applyAlignment="1" applyProtection="1">
      <alignment vertical="center"/>
      <protection locked="0"/>
    </xf>
    <xf numFmtId="55" fontId="14" fillId="0" borderId="66" xfId="0" applyNumberFormat="1" applyFont="1" applyBorder="1" applyAlignment="1" applyProtection="1">
      <alignment horizontal="right" vertical="center"/>
      <protection locked="0"/>
    </xf>
    <xf numFmtId="37" fontId="66" fillId="0" borderId="50" xfId="0" applyNumberFormat="1" applyFont="1" applyBorder="1" applyAlignment="1" applyProtection="1">
      <alignment vertical="center"/>
      <protection locked="0"/>
    </xf>
    <xf numFmtId="37" fontId="66" fillId="0" borderId="51" xfId="0" applyNumberFormat="1" applyFont="1" applyBorder="1" applyAlignment="1" applyProtection="1">
      <alignment vertical="center"/>
      <protection locked="0"/>
    </xf>
    <xf numFmtId="37" fontId="66" fillId="0" borderId="54" xfId="0" applyNumberFormat="1" applyFont="1" applyBorder="1" applyAlignment="1" applyProtection="1">
      <alignment vertical="center"/>
      <protection locked="0"/>
    </xf>
    <xf numFmtId="37" fontId="66" fillId="0" borderId="55" xfId="0" applyNumberFormat="1" applyFont="1" applyBorder="1" applyAlignment="1">
      <alignment vertical="center"/>
    </xf>
    <xf numFmtId="37" fontId="66" fillId="0" borderId="52" xfId="0" applyNumberFormat="1" applyFont="1" applyBorder="1" applyAlignment="1">
      <alignment vertical="center"/>
    </xf>
    <xf numFmtId="37" fontId="66" fillId="0" borderId="56" xfId="0" applyNumberFormat="1" applyFont="1" applyBorder="1" applyAlignment="1" applyProtection="1">
      <alignment vertical="center"/>
      <protection locked="0"/>
    </xf>
    <xf numFmtId="177" fontId="65" fillId="0" borderId="51" xfId="0" applyNumberFormat="1" applyFont="1" applyBorder="1" applyAlignment="1" applyProtection="1">
      <alignment vertical="center"/>
      <protection locked="0"/>
    </xf>
    <xf numFmtId="177" fontId="65" fillId="0" borderId="52" xfId="0" applyNumberFormat="1" applyFont="1" applyBorder="1" applyAlignment="1" applyProtection="1">
      <alignment vertical="center"/>
      <protection locked="0"/>
    </xf>
    <xf numFmtId="37" fontId="65" fillId="0" borderId="52" xfId="0" applyNumberFormat="1" applyFont="1" applyBorder="1" applyAlignment="1" applyProtection="1">
      <alignment vertical="center"/>
      <protection locked="0"/>
    </xf>
    <xf numFmtId="177" fontId="65" fillId="0" borderId="20" xfId="0" applyNumberFormat="1" applyFont="1" applyBorder="1" applyAlignment="1" applyProtection="1">
      <alignment vertical="center"/>
      <protection locked="0"/>
    </xf>
    <xf numFmtId="177" fontId="65" fillId="0" borderId="21" xfId="0" applyNumberFormat="1" applyFont="1" applyBorder="1" applyAlignment="1" applyProtection="1">
      <alignment vertical="center"/>
      <protection locked="0"/>
    </xf>
    <xf numFmtId="37" fontId="65" fillId="0" borderId="21" xfId="0" applyNumberFormat="1" applyFont="1" applyBorder="1" applyAlignment="1" applyProtection="1">
      <alignment vertical="center"/>
      <protection locked="0"/>
    </xf>
    <xf numFmtId="177" fontId="65" fillId="0" borderId="67" xfId="0" applyNumberFormat="1" applyFont="1" applyBorder="1" applyAlignment="1" applyProtection="1">
      <alignment vertical="center"/>
      <protection locked="0"/>
    </xf>
    <xf numFmtId="37" fontId="66" fillId="0" borderId="37" xfId="0" applyNumberFormat="1" applyFont="1" applyBorder="1" applyAlignment="1" applyProtection="1">
      <alignment vertical="center"/>
      <protection locked="0"/>
    </xf>
    <xf numFmtId="37" fontId="66" fillId="0" borderId="38" xfId="0" applyNumberFormat="1" applyFont="1" applyBorder="1" applyAlignment="1" applyProtection="1">
      <alignment vertical="center"/>
      <protection locked="0"/>
    </xf>
    <xf numFmtId="37" fontId="66" fillId="0" borderId="68" xfId="0" applyNumberFormat="1" applyFont="1" applyBorder="1" applyAlignment="1" applyProtection="1">
      <alignment vertical="center"/>
      <protection locked="0"/>
    </xf>
    <xf numFmtId="37" fontId="66" fillId="0" borderId="69" xfId="0" applyNumberFormat="1" applyFont="1" applyBorder="1" applyAlignment="1">
      <alignment vertical="center"/>
    </xf>
    <xf numFmtId="37" fontId="66" fillId="0" borderId="39" xfId="0" applyNumberFormat="1" applyFont="1" applyBorder="1" applyAlignment="1">
      <alignment vertical="center"/>
    </xf>
    <xf numFmtId="184" fontId="65" fillId="0" borderId="67" xfId="51" applyNumberFormat="1" applyFont="1" applyBorder="1" applyAlignment="1" applyProtection="1">
      <alignment vertical="center"/>
      <protection locked="0"/>
    </xf>
    <xf numFmtId="184" fontId="65" fillId="0" borderId="37" xfId="51" applyNumberFormat="1" applyFont="1" applyBorder="1" applyAlignment="1" applyProtection="1">
      <alignment vertical="center"/>
      <protection locked="0"/>
    </xf>
    <xf numFmtId="177" fontId="65" fillId="0" borderId="38" xfId="0" applyNumberFormat="1" applyFont="1" applyBorder="1" applyAlignment="1" applyProtection="1">
      <alignment vertical="center"/>
      <protection locked="0"/>
    </xf>
    <xf numFmtId="177" fontId="65" fillId="0" borderId="39" xfId="0" applyNumberFormat="1" applyFont="1" applyBorder="1" applyAlignment="1" applyProtection="1">
      <alignment vertical="center"/>
      <protection locked="0"/>
    </xf>
    <xf numFmtId="178" fontId="65" fillId="0" borderId="67" xfId="0" applyNumberFormat="1" applyFont="1" applyBorder="1" applyAlignment="1" applyProtection="1">
      <alignment vertical="center"/>
      <protection locked="0"/>
    </xf>
    <xf numFmtId="37" fontId="66" fillId="0" borderId="70" xfId="0" applyNumberFormat="1" applyFont="1" applyBorder="1" applyAlignment="1" applyProtection="1">
      <alignment vertical="center"/>
      <protection locked="0"/>
    </xf>
    <xf numFmtId="37" fontId="65" fillId="0" borderId="39" xfId="0" applyNumberFormat="1" applyFont="1" applyBorder="1" applyAlignment="1" applyProtection="1">
      <alignment vertical="center"/>
      <protection locked="0"/>
    </xf>
    <xf numFmtId="37" fontId="66" fillId="0" borderId="71" xfId="0" applyNumberFormat="1" applyFont="1" applyBorder="1" applyAlignment="1" applyProtection="1">
      <alignment vertical="center"/>
      <protection locked="0"/>
    </xf>
    <xf numFmtId="177" fontId="65" fillId="0" borderId="72" xfId="0" applyNumberFormat="1" applyFont="1" applyBorder="1" applyAlignment="1" applyProtection="1">
      <alignment vertical="center"/>
      <protection locked="0"/>
    </xf>
    <xf numFmtId="37" fontId="66" fillId="0" borderId="40" xfId="0" applyNumberFormat="1" applyFont="1" applyBorder="1" applyAlignment="1" applyProtection="1">
      <alignment vertical="center"/>
      <protection locked="0"/>
    </xf>
    <xf numFmtId="177" fontId="65" fillId="0" borderId="73" xfId="0" applyNumberFormat="1" applyFont="1" applyBorder="1" applyAlignment="1" applyProtection="1">
      <alignment vertical="center"/>
      <protection locked="0"/>
    </xf>
    <xf numFmtId="37" fontId="66" fillId="0" borderId="44" xfId="0" applyNumberFormat="1" applyFont="1" applyBorder="1" applyAlignment="1" applyProtection="1">
      <alignment vertical="center"/>
      <protection locked="0"/>
    </xf>
    <xf numFmtId="37" fontId="66" fillId="0" borderId="45" xfId="0" applyNumberFormat="1" applyFont="1" applyBorder="1" applyAlignment="1" applyProtection="1">
      <alignment vertical="center"/>
      <protection locked="0"/>
    </xf>
    <xf numFmtId="37" fontId="66" fillId="0" borderId="74" xfId="0" applyNumberFormat="1" applyFont="1" applyBorder="1" applyAlignment="1" applyProtection="1">
      <alignment vertical="center"/>
      <protection locked="0"/>
    </xf>
    <xf numFmtId="37" fontId="66" fillId="0" borderId="75" xfId="0" applyNumberFormat="1" applyFont="1" applyBorder="1" applyAlignment="1">
      <alignment vertical="center"/>
    </xf>
    <xf numFmtId="37" fontId="66" fillId="0" borderId="46" xfId="0" applyNumberFormat="1" applyFont="1" applyBorder="1" applyAlignment="1">
      <alignment vertical="center"/>
    </xf>
    <xf numFmtId="184" fontId="65" fillId="0" borderId="73" xfId="51" applyNumberFormat="1" applyFont="1" applyBorder="1" applyAlignment="1" applyProtection="1">
      <alignment vertical="center"/>
      <protection locked="0"/>
    </xf>
    <xf numFmtId="184" fontId="65" fillId="0" borderId="44" xfId="51" applyNumberFormat="1" applyFont="1" applyBorder="1" applyAlignment="1" applyProtection="1">
      <alignment vertical="center"/>
      <protection locked="0"/>
    </xf>
    <xf numFmtId="37" fontId="66" fillId="0" borderId="76" xfId="0" applyNumberFormat="1" applyFont="1" applyBorder="1" applyAlignment="1" applyProtection="1">
      <alignment vertical="center"/>
      <protection locked="0"/>
    </xf>
    <xf numFmtId="177" fontId="65" fillId="0" borderId="45" xfId="0" applyNumberFormat="1" applyFont="1" applyBorder="1" applyAlignment="1" applyProtection="1">
      <alignment vertical="center"/>
      <protection locked="0"/>
    </xf>
    <xf numFmtId="177" fontId="65" fillId="0" borderId="46" xfId="0" applyNumberFormat="1" applyFont="1" applyBorder="1" applyAlignment="1" applyProtection="1">
      <alignment vertical="center"/>
      <protection locked="0"/>
    </xf>
    <xf numFmtId="178" fontId="65" fillId="0" borderId="73" xfId="0" applyNumberFormat="1" applyFont="1" applyBorder="1" applyAlignment="1" applyProtection="1">
      <alignment vertical="center"/>
      <protection locked="0"/>
    </xf>
    <xf numFmtId="37" fontId="66" fillId="0" borderId="77" xfId="0" applyNumberFormat="1" applyFont="1" applyBorder="1" applyAlignment="1" applyProtection="1">
      <alignment vertical="center"/>
      <protection locked="0"/>
    </xf>
    <xf numFmtId="37" fontId="65" fillId="0" borderId="46" xfId="0" applyNumberFormat="1" applyFont="1" applyBorder="1" applyAlignment="1" applyProtection="1">
      <alignment vertical="center"/>
      <protection locked="0"/>
    </xf>
    <xf numFmtId="38" fontId="65" fillId="0" borderId="49" xfId="51" applyFont="1" applyBorder="1" applyAlignment="1" applyProtection="1">
      <alignment vertical="center"/>
      <protection locked="0"/>
    </xf>
    <xf numFmtId="38" fontId="65" fillId="0" borderId="50" xfId="51" applyFont="1" applyBorder="1" applyAlignment="1" applyProtection="1">
      <alignment vertical="center"/>
      <protection locked="0"/>
    </xf>
    <xf numFmtId="178" fontId="65" fillId="33" borderId="53" xfId="0" applyNumberFormat="1" applyFont="1" applyFill="1" applyBorder="1" applyAlignment="1" applyProtection="1">
      <alignment vertical="center"/>
      <protection locked="0"/>
    </xf>
    <xf numFmtId="2" fontId="65" fillId="0" borderId="57" xfId="0" applyNumberFormat="1" applyFont="1" applyBorder="1" applyAlignment="1" applyProtection="1">
      <alignment vertical="center"/>
      <protection locked="0"/>
    </xf>
    <xf numFmtId="38" fontId="65" fillId="0" borderId="34" xfId="51" applyFont="1" applyBorder="1" applyAlignment="1" applyProtection="1">
      <alignment vertical="center"/>
      <protection locked="0"/>
    </xf>
    <xf numFmtId="38" fontId="65" fillId="0" borderId="19" xfId="51" applyFont="1" applyBorder="1" applyAlignment="1" applyProtection="1">
      <alignment vertical="center"/>
      <protection locked="0"/>
    </xf>
    <xf numFmtId="177" fontId="65" fillId="0" borderId="34" xfId="0" applyNumberFormat="1" applyFont="1" applyBorder="1" applyAlignment="1" applyProtection="1">
      <alignment vertical="center"/>
      <protection locked="0"/>
    </xf>
    <xf numFmtId="37" fontId="66" fillId="0" borderId="19" xfId="0" applyNumberFormat="1" applyFont="1" applyBorder="1" applyAlignment="1" applyProtection="1">
      <alignment vertical="center"/>
      <protection locked="0"/>
    </xf>
    <xf numFmtId="37" fontId="66" fillId="0" borderId="20" xfId="0" applyNumberFormat="1" applyFont="1" applyBorder="1" applyAlignment="1" applyProtection="1">
      <alignment vertical="center"/>
      <protection locked="0"/>
    </xf>
    <xf numFmtId="37" fontId="66" fillId="0" borderId="21" xfId="0" applyNumberFormat="1" applyFont="1" applyBorder="1" applyAlignment="1">
      <alignment vertical="center"/>
    </xf>
    <xf numFmtId="37" fontId="66" fillId="0" borderId="24" xfId="0" applyNumberFormat="1" applyFont="1" applyBorder="1" applyAlignment="1" applyProtection="1">
      <alignment vertical="center"/>
      <protection locked="0"/>
    </xf>
    <xf numFmtId="37" fontId="65" fillId="33" borderId="21" xfId="0" applyNumberFormat="1" applyFont="1" applyFill="1" applyBorder="1" applyAlignment="1" applyProtection="1">
      <alignment vertical="center"/>
      <protection locked="0"/>
    </xf>
    <xf numFmtId="2" fontId="65" fillId="0" borderId="26" xfId="0" applyNumberFormat="1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horizontal="left"/>
      <protection locked="0"/>
    </xf>
    <xf numFmtId="40" fontId="17" fillId="0" borderId="0" xfId="0" applyNumberFormat="1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37" fontId="17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9" fontId="6" fillId="0" borderId="78" xfId="0" applyNumberFormat="1" applyFont="1" applyBorder="1" applyAlignment="1">
      <alignment horizontal="right"/>
    </xf>
    <xf numFmtId="38" fontId="16" fillId="0" borderId="78" xfId="49" applyFont="1" applyBorder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38" fontId="16" fillId="0" borderId="79" xfId="49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shrinkToFit="1"/>
    </xf>
    <xf numFmtId="38" fontId="6" fillId="0" borderId="0" xfId="49" applyFont="1" applyAlignment="1">
      <alignment/>
    </xf>
    <xf numFmtId="38" fontId="16" fillId="0" borderId="0" xfId="49" applyFont="1" applyAlignment="1" applyProtection="1">
      <alignment vertical="center"/>
      <protection locked="0"/>
    </xf>
    <xf numFmtId="38" fontId="15" fillId="0" borderId="0" xfId="49" applyFont="1" applyAlignment="1" applyProtection="1">
      <alignment vertical="center"/>
      <protection locked="0"/>
    </xf>
    <xf numFmtId="0" fontId="21" fillId="0" borderId="0" xfId="0" applyFont="1" applyAlignment="1">
      <alignment horizontal="right"/>
    </xf>
    <xf numFmtId="38" fontId="6" fillId="0" borderId="0" xfId="49" applyFont="1" applyAlignment="1">
      <alignment shrinkToFit="1"/>
    </xf>
    <xf numFmtId="38" fontId="16" fillId="0" borderId="0" xfId="49" applyFont="1" applyAlignment="1" applyProtection="1">
      <alignment vertical="center" shrinkToFit="1"/>
      <protection locked="0"/>
    </xf>
    <xf numFmtId="38" fontId="15" fillId="0" borderId="0" xfId="49" applyFont="1" applyAlignment="1" applyProtection="1">
      <alignment vertical="center" shrinkToFit="1"/>
      <protection locked="0"/>
    </xf>
    <xf numFmtId="55" fontId="67" fillId="0" borderId="33" xfId="0" applyNumberFormat="1" applyFont="1" applyBorder="1" applyAlignment="1" applyProtection="1">
      <alignment horizontal="right" vertical="center"/>
      <protection locked="0"/>
    </xf>
    <xf numFmtId="49" fontId="6" fillId="0" borderId="78" xfId="0" applyNumberFormat="1" applyFont="1" applyBorder="1" applyAlignment="1">
      <alignment horizontal="right"/>
    </xf>
    <xf numFmtId="37" fontId="66" fillId="0" borderId="21" xfId="0" applyNumberFormat="1" applyFont="1" applyBorder="1" applyAlignment="1" applyProtection="1">
      <alignment vertical="center"/>
      <protection locked="0"/>
    </xf>
    <xf numFmtId="37" fontId="66" fillId="0" borderId="39" xfId="0" applyNumberFormat="1" applyFont="1" applyBorder="1" applyAlignment="1" applyProtection="1">
      <alignment vertical="center"/>
      <protection locked="0"/>
    </xf>
    <xf numFmtId="14" fontId="68" fillId="0" borderId="0" xfId="0" applyNumberFormat="1" applyFont="1" applyAlignment="1">
      <alignment horizontal="right" shrinkToFit="1"/>
    </xf>
    <xf numFmtId="0" fontId="14" fillId="0" borderId="53" xfId="0" applyFont="1" applyBorder="1" applyAlignment="1" applyProtection="1">
      <alignment horizontal="right" vertical="center"/>
      <protection locked="0"/>
    </xf>
    <xf numFmtId="55" fontId="67" fillId="0" borderId="80" xfId="0" applyNumberFormat="1" applyFont="1" applyBorder="1" applyAlignment="1" applyProtection="1">
      <alignment horizontal="right" vertical="center"/>
      <protection locked="0"/>
    </xf>
    <xf numFmtId="38" fontId="65" fillId="0" borderId="81" xfId="51" applyFont="1" applyBorder="1" applyAlignment="1" applyProtection="1">
      <alignment vertical="center"/>
      <protection locked="0"/>
    </xf>
    <xf numFmtId="38" fontId="65" fillId="0" borderId="82" xfId="51" applyFont="1" applyBorder="1" applyAlignment="1" applyProtection="1">
      <alignment vertical="center"/>
      <protection locked="0"/>
    </xf>
    <xf numFmtId="38" fontId="65" fillId="0" borderId="83" xfId="51" applyFont="1" applyBorder="1" applyAlignment="1" applyProtection="1">
      <alignment vertical="center"/>
      <protection locked="0"/>
    </xf>
    <xf numFmtId="38" fontId="65" fillId="0" borderId="84" xfId="51" applyFont="1" applyBorder="1" applyAlignment="1" applyProtection="1">
      <alignment vertical="center"/>
      <protection locked="0"/>
    </xf>
    <xf numFmtId="37" fontId="69" fillId="0" borderId="85" xfId="0" applyNumberFormat="1" applyFont="1" applyBorder="1" applyAlignment="1" applyProtection="1">
      <alignment vertical="center"/>
      <protection locked="0"/>
    </xf>
    <xf numFmtId="37" fontId="69" fillId="0" borderId="86" xfId="0" applyNumberFormat="1" applyFont="1" applyBorder="1" applyAlignment="1" applyProtection="1">
      <alignment vertical="center"/>
      <protection locked="0"/>
    </xf>
    <xf numFmtId="177" fontId="69" fillId="0" borderId="87" xfId="0" applyNumberFormat="1" applyFont="1" applyBorder="1" applyAlignment="1" applyProtection="1">
      <alignment vertical="center"/>
      <protection locked="0"/>
    </xf>
    <xf numFmtId="37" fontId="69" fillId="0" borderId="84" xfId="0" applyNumberFormat="1" applyFont="1" applyBorder="1" applyAlignment="1" applyProtection="1">
      <alignment vertical="center"/>
      <protection locked="0"/>
    </xf>
    <xf numFmtId="37" fontId="69" fillId="0" borderId="88" xfId="0" applyNumberFormat="1" applyFont="1" applyBorder="1" applyAlignment="1" applyProtection="1">
      <alignment vertical="center"/>
      <protection locked="0"/>
    </xf>
    <xf numFmtId="37" fontId="69" fillId="0" borderId="89" xfId="0" applyNumberFormat="1" applyFont="1" applyBorder="1" applyAlignment="1">
      <alignment vertical="center"/>
    </xf>
    <xf numFmtId="37" fontId="69" fillId="0" borderId="86" xfId="0" applyNumberFormat="1" applyFont="1" applyBorder="1" applyAlignment="1">
      <alignment vertical="center"/>
    </xf>
    <xf numFmtId="184" fontId="69" fillId="0" borderId="87" xfId="51" applyNumberFormat="1" applyFont="1" applyBorder="1" applyAlignment="1" applyProtection="1">
      <alignment vertical="center"/>
      <protection locked="0"/>
    </xf>
    <xf numFmtId="184" fontId="69" fillId="0" borderId="84" xfId="51" applyNumberFormat="1" applyFont="1" applyBorder="1" applyAlignment="1" applyProtection="1">
      <alignment vertical="center"/>
      <protection locked="0"/>
    </xf>
    <xf numFmtId="37" fontId="69" fillId="0" borderId="90" xfId="0" applyNumberFormat="1" applyFont="1" applyBorder="1" applyAlignment="1" applyProtection="1">
      <alignment vertical="center"/>
      <protection locked="0"/>
    </xf>
    <xf numFmtId="177" fontId="69" fillId="0" borderId="85" xfId="0" applyNumberFormat="1" applyFont="1" applyBorder="1" applyAlignment="1" applyProtection="1">
      <alignment vertical="center"/>
      <protection locked="0"/>
    </xf>
    <xf numFmtId="177" fontId="69" fillId="0" borderId="86" xfId="0" applyNumberFormat="1" applyFont="1" applyBorder="1" applyAlignment="1" applyProtection="1">
      <alignment vertical="center"/>
      <protection locked="0"/>
    </xf>
    <xf numFmtId="178" fontId="69" fillId="0" borderId="87" xfId="0" applyNumberFormat="1" applyFont="1" applyBorder="1" applyAlignment="1" applyProtection="1">
      <alignment vertical="center"/>
      <protection locked="0"/>
    </xf>
    <xf numFmtId="37" fontId="69" fillId="0" borderId="91" xfId="0" applyNumberFormat="1" applyFont="1" applyBorder="1" applyAlignment="1" applyProtection="1">
      <alignment vertical="center"/>
      <protection locked="0"/>
    </xf>
    <xf numFmtId="2" fontId="15" fillId="0" borderId="92" xfId="0" applyNumberFormat="1" applyFont="1" applyBorder="1" applyAlignment="1" applyProtection="1">
      <alignment vertical="center"/>
      <protection locked="0"/>
    </xf>
    <xf numFmtId="2" fontId="65" fillId="0" borderId="65" xfId="0" applyNumberFormat="1" applyFont="1" applyBorder="1" applyAlignment="1" applyProtection="1">
      <alignment vertical="center"/>
      <protection locked="0"/>
    </xf>
    <xf numFmtId="37" fontId="16" fillId="0" borderId="63" xfId="0" applyNumberFormat="1" applyFont="1" applyBorder="1" applyAlignment="1" applyProtection="1">
      <alignment vertical="center"/>
      <protection locked="0"/>
    </xf>
    <xf numFmtId="177" fontId="65" fillId="0" borderId="93" xfId="0" applyNumberFormat="1" applyFont="1" applyBorder="1" applyAlignment="1" applyProtection="1">
      <alignment vertical="center"/>
      <protection locked="0"/>
    </xf>
    <xf numFmtId="37" fontId="66" fillId="0" borderId="60" xfId="0" applyNumberFormat="1" applyFont="1" applyBorder="1" applyAlignment="1" applyProtection="1">
      <alignment vertical="center"/>
      <protection locked="0"/>
    </xf>
    <xf numFmtId="37" fontId="66" fillId="0" borderId="63" xfId="0" applyNumberFormat="1" applyFont="1" applyBorder="1" applyAlignment="1">
      <alignment vertical="center"/>
    </xf>
    <xf numFmtId="184" fontId="65" fillId="0" borderId="93" xfId="51" applyNumberFormat="1" applyFont="1" applyBorder="1" applyAlignment="1" applyProtection="1">
      <alignment vertical="center"/>
      <protection locked="0"/>
    </xf>
    <xf numFmtId="184" fontId="65" fillId="0" borderId="60" xfId="51" applyNumberFormat="1" applyFont="1" applyBorder="1" applyAlignment="1" applyProtection="1">
      <alignment vertical="center"/>
      <protection locked="0"/>
    </xf>
    <xf numFmtId="37" fontId="66" fillId="0" borderId="64" xfId="0" applyNumberFormat="1" applyFont="1" applyBorder="1" applyAlignment="1" applyProtection="1">
      <alignment vertical="center"/>
      <protection locked="0"/>
    </xf>
    <xf numFmtId="177" fontId="65" fillId="0" borderId="61" xfId="0" applyNumberFormat="1" applyFont="1" applyBorder="1" applyAlignment="1" applyProtection="1">
      <alignment vertical="center"/>
      <protection locked="0"/>
    </xf>
    <xf numFmtId="177" fontId="65" fillId="0" borderId="63" xfId="0" applyNumberFormat="1" applyFont="1" applyBorder="1" applyAlignment="1" applyProtection="1">
      <alignment vertical="center"/>
      <protection locked="0"/>
    </xf>
    <xf numFmtId="178" fontId="65" fillId="0" borderId="93" xfId="0" applyNumberFormat="1" applyFont="1" applyBorder="1" applyAlignment="1" applyProtection="1">
      <alignment vertical="center"/>
      <protection locked="0"/>
    </xf>
    <xf numFmtId="37" fontId="66" fillId="0" borderId="94" xfId="0" applyNumberFormat="1" applyFont="1" applyBorder="1" applyAlignment="1" applyProtection="1">
      <alignment vertical="center"/>
      <protection locked="0"/>
    </xf>
    <xf numFmtId="37" fontId="65" fillId="0" borderId="63" xfId="0" applyNumberFormat="1" applyFont="1" applyBorder="1" applyAlignment="1" applyProtection="1">
      <alignment vertical="center"/>
      <protection locked="0"/>
    </xf>
    <xf numFmtId="55" fontId="14" fillId="0" borderId="95" xfId="0" applyNumberFormat="1" applyFont="1" applyBorder="1" applyAlignment="1" applyProtection="1">
      <alignment horizontal="right" vertical="center"/>
      <protection locked="0"/>
    </xf>
    <xf numFmtId="55" fontId="67" fillId="0" borderId="35" xfId="0" applyNumberFormat="1" applyFont="1" applyBorder="1" applyAlignment="1" applyProtection="1">
      <alignment horizontal="right" vertical="center"/>
      <protection locked="0"/>
    </xf>
    <xf numFmtId="38" fontId="65" fillId="0" borderId="36" xfId="51" applyFont="1" applyBorder="1" applyAlignment="1" applyProtection="1">
      <alignment vertical="center"/>
      <protection locked="0"/>
    </xf>
    <xf numFmtId="38" fontId="65" fillId="0" borderId="37" xfId="51" applyFont="1" applyBorder="1" applyAlignment="1" applyProtection="1">
      <alignment vertical="center"/>
      <protection locked="0"/>
    </xf>
    <xf numFmtId="37" fontId="65" fillId="0" borderId="96" xfId="0" applyNumberFormat="1" applyFont="1" applyBorder="1" applyAlignment="1" applyProtection="1">
      <alignment vertical="center"/>
      <protection locked="0"/>
    </xf>
    <xf numFmtId="2" fontId="65" fillId="0" borderId="97" xfId="0" applyNumberFormat="1" applyFont="1" applyBorder="1" applyAlignment="1" applyProtection="1">
      <alignment vertical="center"/>
      <protection locked="0"/>
    </xf>
    <xf numFmtId="37" fontId="66" fillId="0" borderId="98" xfId="0" applyNumberFormat="1" applyFont="1" applyBorder="1" applyAlignment="1" applyProtection="1">
      <alignment vertical="center"/>
      <protection locked="0"/>
    </xf>
    <xf numFmtId="37" fontId="66" fillId="0" borderId="99" xfId="0" applyNumberFormat="1" applyFont="1" applyBorder="1" applyAlignment="1" applyProtection="1">
      <alignment vertical="center"/>
      <protection locked="0"/>
    </xf>
    <xf numFmtId="37" fontId="66" fillId="0" borderId="100" xfId="0" applyNumberFormat="1" applyFont="1" applyBorder="1" applyAlignment="1" applyProtection="1">
      <alignment vertical="center"/>
      <protection locked="0"/>
    </xf>
    <xf numFmtId="177" fontId="65" fillId="0" borderId="98" xfId="0" applyNumberFormat="1" applyFont="1" applyBorder="1" applyAlignment="1" applyProtection="1">
      <alignment vertical="center"/>
      <protection locked="0"/>
    </xf>
    <xf numFmtId="0" fontId="14" fillId="0" borderId="93" xfId="0" applyFont="1" applyBorder="1" applyAlignment="1" applyProtection="1">
      <alignment horizontal="right" vertical="center"/>
      <protection locked="0"/>
    </xf>
    <xf numFmtId="177" fontId="15" fillId="0" borderId="93" xfId="0" applyNumberFormat="1" applyFont="1" applyBorder="1" applyAlignment="1" applyProtection="1">
      <alignment vertical="center"/>
      <protection locked="0"/>
    </xf>
    <xf numFmtId="177" fontId="15" fillId="0" borderId="60" xfId="0" applyNumberFormat="1" applyFont="1" applyBorder="1" applyAlignment="1" applyProtection="1">
      <alignment vertical="center"/>
      <protection locked="0"/>
    </xf>
    <xf numFmtId="178" fontId="15" fillId="0" borderId="93" xfId="0" applyNumberFormat="1" applyFont="1" applyBorder="1" applyAlignment="1" applyProtection="1">
      <alignment vertical="center"/>
      <protection locked="0"/>
    </xf>
    <xf numFmtId="37" fontId="16" fillId="0" borderId="94" xfId="0" applyNumberFormat="1" applyFont="1" applyBorder="1" applyAlignment="1" applyProtection="1">
      <alignment vertical="center"/>
      <protection locked="0"/>
    </xf>
    <xf numFmtId="0" fontId="14" fillId="0" borderId="87" xfId="0" applyFont="1" applyBorder="1" applyAlignment="1" applyProtection="1">
      <alignment horizontal="right" vertical="center"/>
      <protection locked="0"/>
    </xf>
    <xf numFmtId="177" fontId="15" fillId="0" borderId="87" xfId="0" applyNumberFormat="1" applyFont="1" applyBorder="1" applyAlignment="1" applyProtection="1">
      <alignment vertical="center"/>
      <protection locked="0"/>
    </xf>
    <xf numFmtId="177" fontId="15" fillId="0" borderId="84" xfId="0" applyNumberFormat="1" applyFont="1" applyBorder="1" applyAlignment="1" applyProtection="1">
      <alignment vertical="center"/>
      <protection locked="0"/>
    </xf>
    <xf numFmtId="37" fontId="16" fillId="0" borderId="85" xfId="0" applyNumberFormat="1" applyFont="1" applyBorder="1" applyAlignment="1" applyProtection="1">
      <alignment vertical="center"/>
      <protection locked="0"/>
    </xf>
    <xf numFmtId="37" fontId="16" fillId="0" borderId="84" xfId="0" applyNumberFormat="1" applyFont="1" applyBorder="1" applyAlignment="1" applyProtection="1">
      <alignment vertical="center"/>
      <protection locked="0"/>
    </xf>
    <xf numFmtId="37" fontId="16" fillId="0" borderId="88" xfId="0" applyNumberFormat="1" applyFont="1" applyBorder="1" applyAlignment="1" applyProtection="1">
      <alignment vertical="center"/>
      <protection locked="0"/>
    </xf>
    <xf numFmtId="37" fontId="16" fillId="0" borderId="89" xfId="0" applyNumberFormat="1" applyFont="1" applyBorder="1" applyAlignment="1">
      <alignment vertical="center"/>
    </xf>
    <xf numFmtId="37" fontId="16" fillId="0" borderId="86" xfId="0" applyNumberFormat="1" applyFont="1" applyBorder="1" applyAlignment="1">
      <alignment vertical="center"/>
    </xf>
    <xf numFmtId="37" fontId="16" fillId="0" borderId="90" xfId="0" applyNumberFormat="1" applyFont="1" applyBorder="1" applyAlignment="1" applyProtection="1">
      <alignment vertical="center"/>
      <protection locked="0"/>
    </xf>
    <xf numFmtId="177" fontId="15" fillId="0" borderId="89" xfId="0" applyNumberFormat="1" applyFont="1" applyBorder="1" applyAlignment="1" applyProtection="1">
      <alignment vertical="center"/>
      <protection locked="0"/>
    </xf>
    <xf numFmtId="178" fontId="15" fillId="0" borderId="87" xfId="0" applyNumberFormat="1" applyFont="1" applyBorder="1" applyAlignment="1" applyProtection="1">
      <alignment vertical="center"/>
      <protection locked="0"/>
    </xf>
    <xf numFmtId="37" fontId="16" fillId="0" borderId="91" xfId="0" applyNumberFormat="1" applyFont="1" applyBorder="1" applyAlignment="1" applyProtection="1">
      <alignment vertical="center"/>
      <protection locked="0"/>
    </xf>
    <xf numFmtId="37" fontId="66" fillId="0" borderId="101" xfId="0" applyNumberFormat="1" applyFont="1" applyBorder="1" applyAlignment="1" applyProtection="1">
      <alignment vertical="center"/>
      <protection locked="0"/>
    </xf>
    <xf numFmtId="37" fontId="66" fillId="0" borderId="102" xfId="0" applyNumberFormat="1" applyFont="1" applyBorder="1" applyAlignment="1">
      <alignment vertical="center"/>
    </xf>
    <xf numFmtId="37" fontId="66" fillId="0" borderId="96" xfId="0" applyNumberFormat="1" applyFont="1" applyBorder="1" applyAlignment="1">
      <alignment vertical="center"/>
    </xf>
    <xf numFmtId="37" fontId="16" fillId="0" borderId="100" xfId="0" applyNumberFormat="1" applyFont="1" applyBorder="1" applyAlignment="1" applyProtection="1">
      <alignment vertical="center"/>
      <protection locked="0"/>
    </xf>
    <xf numFmtId="37" fontId="16" fillId="0" borderId="98" xfId="0" applyNumberFormat="1" applyFont="1" applyBorder="1" applyAlignment="1" applyProtection="1">
      <alignment vertical="center"/>
      <protection locked="0"/>
    </xf>
    <xf numFmtId="37" fontId="16" fillId="0" borderId="101" xfId="0" applyNumberFormat="1" applyFont="1" applyBorder="1" applyAlignment="1" applyProtection="1">
      <alignment vertical="center"/>
      <protection locked="0"/>
    </xf>
    <xf numFmtId="37" fontId="16" fillId="0" borderId="102" xfId="0" applyNumberFormat="1" applyFont="1" applyBorder="1" applyAlignment="1">
      <alignment vertical="center"/>
    </xf>
    <xf numFmtId="37" fontId="16" fillId="0" borderId="96" xfId="0" applyNumberFormat="1" applyFont="1" applyBorder="1" applyAlignment="1">
      <alignment vertical="center"/>
    </xf>
    <xf numFmtId="37" fontId="66" fillId="0" borderId="72" xfId="0" applyNumberFormat="1" applyFont="1" applyBorder="1" applyAlignment="1" applyProtection="1">
      <alignment vertical="center"/>
      <protection locked="0"/>
    </xf>
    <xf numFmtId="177" fontId="65" fillId="0" borderId="81" xfId="0" applyNumberFormat="1" applyFont="1" applyBorder="1" applyAlignment="1" applyProtection="1">
      <alignment vertical="center"/>
      <protection locked="0"/>
    </xf>
    <xf numFmtId="37" fontId="66" fillId="0" borderId="103" xfId="0" applyNumberFormat="1" applyFont="1" applyBorder="1" applyAlignment="1" applyProtection="1">
      <alignment vertical="center"/>
      <protection locked="0"/>
    </xf>
    <xf numFmtId="178" fontId="65" fillId="0" borderId="104" xfId="0" applyNumberFormat="1" applyFont="1" applyBorder="1" applyAlignment="1" applyProtection="1">
      <alignment vertical="center"/>
      <protection locked="0"/>
    </xf>
    <xf numFmtId="178" fontId="65" fillId="0" borderId="34" xfId="0" applyNumberFormat="1" applyFont="1" applyBorder="1" applyAlignment="1" applyProtection="1">
      <alignment vertical="center"/>
      <protection locked="0"/>
    </xf>
    <xf numFmtId="184" fontId="65" fillId="0" borderId="104" xfId="51" applyNumberFormat="1" applyFont="1" applyBorder="1" applyAlignment="1" applyProtection="1">
      <alignment vertical="center"/>
      <protection locked="0"/>
    </xf>
    <xf numFmtId="177" fontId="15" fillId="0" borderId="67" xfId="0" applyNumberFormat="1" applyFont="1" applyBorder="1" applyAlignment="1" applyProtection="1">
      <alignment vertical="center"/>
      <protection locked="0"/>
    </xf>
    <xf numFmtId="177" fontId="15" fillId="0" borderId="37" xfId="0" applyNumberFormat="1" applyFont="1" applyBorder="1" applyAlignment="1" applyProtection="1">
      <alignment vertical="center"/>
      <protection locked="0"/>
    </xf>
    <xf numFmtId="177" fontId="15" fillId="0" borderId="54" xfId="0" applyNumberFormat="1" applyFont="1" applyBorder="1" applyAlignment="1" applyProtection="1">
      <alignment vertical="center"/>
      <protection locked="0"/>
    </xf>
    <xf numFmtId="37" fontId="16" fillId="0" borderId="105" xfId="0" applyNumberFormat="1" applyFont="1" applyBorder="1" applyAlignment="1" applyProtection="1">
      <alignment vertical="center"/>
      <protection locked="0"/>
    </xf>
    <xf numFmtId="37" fontId="16" fillId="0" borderId="106" xfId="0" applyNumberFormat="1" applyFont="1" applyBorder="1" applyAlignment="1" applyProtection="1">
      <alignment vertical="center"/>
      <protection locked="0"/>
    </xf>
    <xf numFmtId="37" fontId="16" fillId="0" borderId="107" xfId="0" applyNumberFormat="1" applyFont="1" applyBorder="1" applyAlignment="1" applyProtection="1">
      <alignment vertical="center"/>
      <protection locked="0"/>
    </xf>
    <xf numFmtId="37" fontId="16" fillId="0" borderId="108" xfId="0" applyNumberFormat="1" applyFont="1" applyBorder="1" applyAlignment="1" applyProtection="1">
      <alignment vertical="center"/>
      <protection locked="0"/>
    </xf>
    <xf numFmtId="177" fontId="15" fillId="0" borderId="83" xfId="0" applyNumberFormat="1" applyFont="1" applyBorder="1" applyAlignment="1" applyProtection="1">
      <alignment vertical="center"/>
      <protection locked="0"/>
    </xf>
    <xf numFmtId="184" fontId="15" fillId="0" borderId="18" xfId="51" applyNumberFormat="1" applyFont="1" applyBorder="1" applyAlignment="1" applyProtection="1">
      <alignment vertical="center"/>
      <protection locked="0"/>
    </xf>
    <xf numFmtId="184" fontId="15" fillId="0" borderId="19" xfId="51" applyNumberFormat="1" applyFont="1" applyBorder="1" applyAlignment="1" applyProtection="1">
      <alignment vertical="center"/>
      <protection locked="0"/>
    </xf>
    <xf numFmtId="184" fontId="15" fillId="0" borderId="93" xfId="51" applyNumberFormat="1" applyFont="1" applyBorder="1" applyAlignment="1" applyProtection="1">
      <alignment vertical="center"/>
      <protection locked="0"/>
    </xf>
    <xf numFmtId="184" fontId="15" fillId="0" borderId="60" xfId="51" applyNumberFormat="1" applyFont="1" applyBorder="1" applyAlignment="1" applyProtection="1">
      <alignment vertical="center"/>
      <protection locked="0"/>
    </xf>
    <xf numFmtId="184" fontId="15" fillId="0" borderId="67" xfId="51" applyNumberFormat="1" applyFont="1" applyBorder="1" applyAlignment="1" applyProtection="1">
      <alignment vertical="center"/>
      <protection locked="0"/>
    </xf>
    <xf numFmtId="184" fontId="15" fillId="0" borderId="37" xfId="51" applyNumberFormat="1" applyFont="1" applyBorder="1" applyAlignment="1" applyProtection="1">
      <alignment vertical="center"/>
      <protection locked="0"/>
    </xf>
    <xf numFmtId="177" fontId="15" fillId="0" borderId="69" xfId="0" applyNumberFormat="1" applyFont="1" applyBorder="1" applyAlignment="1" applyProtection="1">
      <alignment vertical="center"/>
      <protection locked="0"/>
    </xf>
    <xf numFmtId="177" fontId="15" fillId="0" borderId="39" xfId="0" applyNumberFormat="1" applyFont="1" applyBorder="1" applyAlignment="1" applyProtection="1">
      <alignment vertical="center"/>
      <protection locked="0"/>
    </xf>
    <xf numFmtId="184" fontId="15" fillId="0" borderId="87" xfId="51" applyNumberFormat="1" applyFont="1" applyBorder="1" applyAlignment="1" applyProtection="1">
      <alignment vertical="center"/>
      <protection locked="0"/>
    </xf>
    <xf numFmtId="184" fontId="15" fillId="0" borderId="84" xfId="51" applyNumberFormat="1" applyFont="1" applyBorder="1" applyAlignment="1" applyProtection="1">
      <alignment vertical="center"/>
      <protection locked="0"/>
    </xf>
    <xf numFmtId="177" fontId="15" fillId="0" borderId="108" xfId="0" applyNumberFormat="1" applyFont="1" applyBorder="1" applyAlignment="1" applyProtection="1">
      <alignment vertical="center"/>
      <protection locked="0"/>
    </xf>
    <xf numFmtId="38" fontId="15" fillId="0" borderId="63" xfId="51" applyFont="1" applyBorder="1" applyAlignment="1" applyProtection="1">
      <alignment vertical="center"/>
      <protection locked="0"/>
    </xf>
    <xf numFmtId="178" fontId="15" fillId="0" borderId="67" xfId="0" applyNumberFormat="1" applyFont="1" applyBorder="1" applyAlignment="1" applyProtection="1">
      <alignment vertical="center"/>
      <protection locked="0"/>
    </xf>
    <xf numFmtId="37" fontId="16" fillId="0" borderId="70" xfId="0" applyNumberFormat="1" applyFont="1" applyBorder="1" applyAlignment="1" applyProtection="1">
      <alignment vertical="center"/>
      <protection locked="0"/>
    </xf>
    <xf numFmtId="38" fontId="15" fillId="0" borderId="39" xfId="51" applyFont="1" applyBorder="1" applyAlignment="1" applyProtection="1">
      <alignment vertical="center"/>
      <protection locked="0"/>
    </xf>
    <xf numFmtId="38" fontId="15" fillId="0" borderId="86" xfId="51" applyFont="1" applyBorder="1" applyAlignment="1" applyProtection="1">
      <alignment vertical="center"/>
      <protection locked="0"/>
    </xf>
    <xf numFmtId="37" fontId="66" fillId="0" borderId="28" xfId="0" applyNumberFormat="1" applyFont="1" applyBorder="1" applyAlignment="1" applyProtection="1">
      <alignment vertical="center"/>
      <protection locked="0"/>
    </xf>
    <xf numFmtId="37" fontId="66" fillId="0" borderId="61" xfId="0" applyNumberFormat="1" applyFont="1" applyBorder="1" applyAlignment="1" applyProtection="1">
      <alignment vertical="center"/>
      <protection locked="0"/>
    </xf>
    <xf numFmtId="2" fontId="65" fillId="0" borderId="41" xfId="0" applyNumberFormat="1" applyFont="1" applyBorder="1" applyAlignment="1" applyProtection="1">
      <alignment vertical="center"/>
      <protection locked="0"/>
    </xf>
    <xf numFmtId="37" fontId="66" fillId="0" borderId="23" xfId="0" applyNumberFormat="1" applyFont="1" applyBorder="1" applyAlignment="1">
      <alignment vertical="center"/>
    </xf>
    <xf numFmtId="184" fontId="65" fillId="0" borderId="100" xfId="51" applyNumberFormat="1" applyFont="1" applyBorder="1" applyAlignment="1" applyProtection="1">
      <alignment vertical="center"/>
      <protection locked="0"/>
    </xf>
    <xf numFmtId="37" fontId="66" fillId="0" borderId="62" xfId="0" applyNumberFormat="1" applyFont="1" applyBorder="1" applyAlignment="1">
      <alignment vertical="center"/>
    </xf>
    <xf numFmtId="37" fontId="66" fillId="0" borderId="31" xfId="0" applyNumberFormat="1" applyFont="1" applyBorder="1" applyAlignment="1" applyProtection="1">
      <alignment vertical="center"/>
      <protection locked="0"/>
    </xf>
    <xf numFmtId="37" fontId="66" fillId="0" borderId="107" xfId="0" applyNumberFormat="1" applyFont="1" applyBorder="1" applyAlignment="1" applyProtection="1">
      <alignment vertical="center"/>
      <protection locked="0"/>
    </xf>
    <xf numFmtId="55" fontId="14" fillId="0" borderId="109" xfId="0" applyNumberFormat="1" applyFont="1" applyBorder="1" applyAlignment="1" applyProtection="1">
      <alignment horizontal="right" vertical="center"/>
      <protection locked="0"/>
    </xf>
    <xf numFmtId="38" fontId="65" fillId="0" borderId="110" xfId="51" applyFont="1" applyBorder="1" applyAlignment="1" applyProtection="1">
      <alignment vertical="center"/>
      <protection locked="0"/>
    </xf>
    <xf numFmtId="38" fontId="65" fillId="0" borderId="100" xfId="51" applyFont="1" applyBorder="1" applyAlignment="1" applyProtection="1">
      <alignment vertical="center"/>
      <protection locked="0"/>
    </xf>
    <xf numFmtId="2" fontId="15" fillId="0" borderId="97" xfId="0" applyNumberFormat="1" applyFont="1" applyBorder="1" applyAlignment="1" applyProtection="1">
      <alignment vertical="center"/>
      <protection locked="0"/>
    </xf>
    <xf numFmtId="177" fontId="65" fillId="0" borderId="36" xfId="0" applyNumberFormat="1" applyFont="1" applyBorder="1" applyAlignment="1" applyProtection="1">
      <alignment vertical="center"/>
      <protection locked="0"/>
    </xf>
    <xf numFmtId="178" fontId="65" fillId="0" borderId="36" xfId="0" applyNumberFormat="1" applyFont="1" applyBorder="1" applyAlignment="1" applyProtection="1">
      <alignment vertical="center"/>
      <protection locked="0"/>
    </xf>
    <xf numFmtId="37" fontId="70" fillId="0" borderId="69" xfId="0" applyNumberFormat="1" applyFont="1" applyBorder="1" applyAlignment="1">
      <alignment vertical="center"/>
    </xf>
    <xf numFmtId="37" fontId="66" fillId="0" borderId="111" xfId="0" applyNumberFormat="1" applyFont="1" applyBorder="1" applyAlignment="1" applyProtection="1">
      <alignment vertical="center"/>
      <protection locked="0"/>
    </xf>
    <xf numFmtId="37" fontId="65" fillId="0" borderId="112" xfId="0" applyNumberFormat="1" applyFont="1" applyBorder="1" applyAlignment="1" applyProtection="1">
      <alignment vertical="center"/>
      <protection locked="0"/>
    </xf>
    <xf numFmtId="37" fontId="66" fillId="0" borderId="0" xfId="0" applyNumberFormat="1" applyFont="1" applyAlignment="1" applyProtection="1">
      <alignment vertical="center"/>
      <protection locked="0"/>
    </xf>
    <xf numFmtId="37" fontId="66" fillId="0" borderId="22" xfId="0" applyNumberFormat="1" applyFont="1" applyBorder="1" applyAlignment="1" applyProtection="1">
      <alignment vertical="center"/>
      <protection locked="0"/>
    </xf>
    <xf numFmtId="37" fontId="66" fillId="0" borderId="52" xfId="0" applyNumberFormat="1" applyFont="1" applyBorder="1" applyAlignment="1" applyProtection="1">
      <alignment vertical="center"/>
      <protection locked="0"/>
    </xf>
    <xf numFmtId="177" fontId="65" fillId="0" borderId="37" xfId="0" applyNumberFormat="1" applyFont="1" applyBorder="1" applyAlignment="1" applyProtection="1">
      <alignment vertical="center"/>
      <protection locked="0"/>
    </xf>
    <xf numFmtId="0" fontId="14" fillId="0" borderId="67" xfId="0" applyFont="1" applyBorder="1" applyAlignment="1" applyProtection="1">
      <alignment horizontal="right" vertical="center"/>
      <protection locked="0"/>
    </xf>
    <xf numFmtId="37" fontId="16" fillId="0" borderId="68" xfId="0" applyNumberFormat="1" applyFont="1" applyBorder="1" applyAlignment="1" applyProtection="1">
      <alignment vertical="center"/>
      <protection locked="0"/>
    </xf>
    <xf numFmtId="37" fontId="16" fillId="0" borderId="69" xfId="0" applyNumberFormat="1" applyFont="1" applyBorder="1" applyAlignment="1">
      <alignment vertical="center"/>
    </xf>
    <xf numFmtId="37" fontId="16" fillId="0" borderId="39" xfId="0" applyNumberFormat="1" applyFont="1" applyBorder="1" applyAlignment="1">
      <alignment vertical="center"/>
    </xf>
    <xf numFmtId="37" fontId="16" fillId="0" borderId="113" xfId="0" applyNumberFormat="1" applyFont="1" applyBorder="1" applyAlignment="1" applyProtection="1">
      <alignment vertical="center"/>
      <protection locked="0"/>
    </xf>
    <xf numFmtId="177" fontId="15" fillId="0" borderId="36" xfId="0" applyNumberFormat="1" applyFont="1" applyBorder="1" applyAlignment="1" applyProtection="1">
      <alignment vertical="center"/>
      <protection locked="0"/>
    </xf>
    <xf numFmtId="177" fontId="15" fillId="0" borderId="113" xfId="0" applyNumberFormat="1" applyFont="1" applyBorder="1" applyAlignment="1" applyProtection="1">
      <alignment vertical="center"/>
      <protection locked="0"/>
    </xf>
    <xf numFmtId="37" fontId="16" fillId="0" borderId="86" xfId="0" applyNumberFormat="1" applyFont="1" applyBorder="1" applyAlignment="1" applyProtection="1">
      <alignment vertical="center"/>
      <protection locked="0"/>
    </xf>
    <xf numFmtId="177" fontId="15" fillId="0" borderId="88" xfId="0" applyNumberFormat="1" applyFont="1" applyBorder="1" applyAlignment="1" applyProtection="1">
      <alignment vertical="center"/>
      <protection locked="0"/>
    </xf>
    <xf numFmtId="38" fontId="15" fillId="0" borderId="88" xfId="51" applyFont="1" applyBorder="1" applyAlignment="1" applyProtection="1">
      <alignment vertical="center"/>
      <protection locked="0"/>
    </xf>
    <xf numFmtId="0" fontId="14" fillId="0" borderId="95" xfId="0" applyFont="1" applyBorder="1" applyAlignment="1" applyProtection="1">
      <alignment horizontal="right" vertical="center"/>
      <protection locked="0"/>
    </xf>
    <xf numFmtId="37" fontId="66" fillId="0" borderId="62" xfId="0" applyNumberFormat="1" applyFont="1" applyBorder="1" applyAlignment="1" applyProtection="1">
      <alignment vertical="center"/>
      <protection locked="0"/>
    </xf>
    <xf numFmtId="184" fontId="15" fillId="0" borderId="93" xfId="49" applyNumberFormat="1" applyFont="1" applyBorder="1" applyAlignment="1" applyProtection="1">
      <alignment vertical="center"/>
      <protection locked="0"/>
    </xf>
    <xf numFmtId="184" fontId="15" fillId="0" borderId="60" xfId="49" applyNumberFormat="1" applyFont="1" applyBorder="1" applyAlignment="1" applyProtection="1">
      <alignment vertical="center"/>
      <protection locked="0"/>
    </xf>
    <xf numFmtId="177" fontId="15" fillId="0" borderId="0" xfId="0" applyNumberFormat="1" applyFont="1" applyAlignment="1" applyProtection="1">
      <alignment vertical="center"/>
      <protection locked="0"/>
    </xf>
    <xf numFmtId="37" fontId="15" fillId="0" borderId="0" xfId="0" applyNumberFormat="1" applyFont="1" applyAlignment="1" applyProtection="1">
      <alignment vertical="center"/>
      <protection locked="0"/>
    </xf>
    <xf numFmtId="0" fontId="14" fillId="0" borderId="114" xfId="0" applyFont="1" applyBorder="1" applyAlignment="1" applyProtection="1">
      <alignment horizontal="right" vertical="center"/>
      <protection locked="0"/>
    </xf>
    <xf numFmtId="177" fontId="15" fillId="0" borderId="114" xfId="0" applyNumberFormat="1" applyFont="1" applyBorder="1" applyAlignment="1" applyProtection="1">
      <alignment vertical="center"/>
      <protection locked="0"/>
    </xf>
    <xf numFmtId="177" fontId="15" fillId="0" borderId="115" xfId="0" applyNumberFormat="1" applyFont="1" applyBorder="1" applyAlignment="1" applyProtection="1">
      <alignment vertical="center"/>
      <protection locked="0"/>
    </xf>
    <xf numFmtId="37" fontId="16" fillId="0" borderId="116" xfId="0" applyNumberFormat="1" applyFont="1" applyBorder="1" applyAlignment="1" applyProtection="1">
      <alignment vertical="center"/>
      <protection locked="0"/>
    </xf>
    <xf numFmtId="37" fontId="16" fillId="0" borderId="115" xfId="0" applyNumberFormat="1" applyFont="1" applyBorder="1" applyAlignment="1" applyProtection="1">
      <alignment vertical="center"/>
      <protection locked="0"/>
    </xf>
    <xf numFmtId="37" fontId="16" fillId="0" borderId="117" xfId="0" applyNumberFormat="1" applyFont="1" applyBorder="1" applyAlignment="1" applyProtection="1">
      <alignment vertical="center"/>
      <protection locked="0"/>
    </xf>
    <xf numFmtId="37" fontId="16" fillId="0" borderId="118" xfId="0" applyNumberFormat="1" applyFont="1" applyBorder="1" applyAlignment="1" applyProtection="1">
      <alignment vertical="center"/>
      <protection locked="0"/>
    </xf>
    <xf numFmtId="184" fontId="15" fillId="0" borderId="114" xfId="49" applyNumberFormat="1" applyFont="1" applyBorder="1" applyAlignment="1" applyProtection="1">
      <alignment vertical="center"/>
      <protection locked="0"/>
    </xf>
    <xf numFmtId="184" fontId="15" fillId="0" borderId="115" xfId="49" applyNumberFormat="1" applyFont="1" applyBorder="1" applyAlignment="1" applyProtection="1">
      <alignment vertical="center"/>
      <protection locked="0"/>
    </xf>
    <xf numFmtId="37" fontId="16" fillId="0" borderId="119" xfId="0" applyNumberFormat="1" applyFont="1" applyBorder="1" applyAlignment="1" applyProtection="1">
      <alignment vertical="center"/>
      <protection locked="0"/>
    </xf>
    <xf numFmtId="177" fontId="15" fillId="0" borderId="118" xfId="0" applyNumberFormat="1" applyFont="1" applyBorder="1" applyAlignment="1" applyProtection="1">
      <alignment vertical="center"/>
      <protection locked="0"/>
    </xf>
    <xf numFmtId="177" fontId="15" fillId="0" borderId="117" xfId="0" applyNumberFormat="1" applyFont="1" applyBorder="1" applyAlignment="1" applyProtection="1">
      <alignment vertical="center"/>
      <protection locked="0"/>
    </xf>
    <xf numFmtId="178" fontId="15" fillId="0" borderId="114" xfId="0" applyNumberFormat="1" applyFont="1" applyBorder="1" applyAlignment="1" applyProtection="1">
      <alignment vertical="center"/>
      <protection locked="0"/>
    </xf>
    <xf numFmtId="37" fontId="16" fillId="0" borderId="120" xfId="0" applyNumberFormat="1" applyFont="1" applyBorder="1" applyAlignment="1" applyProtection="1">
      <alignment vertical="center"/>
      <protection locked="0"/>
    </xf>
    <xf numFmtId="37" fontId="15" fillId="0" borderId="117" xfId="0" applyNumberFormat="1" applyFont="1" applyBorder="1" applyAlignment="1" applyProtection="1">
      <alignment vertical="center"/>
      <protection locked="0"/>
    </xf>
    <xf numFmtId="2" fontId="15" fillId="0" borderId="121" xfId="0" applyNumberFormat="1" applyFont="1" applyBorder="1" applyAlignment="1" applyProtection="1">
      <alignment vertical="center"/>
      <protection locked="0"/>
    </xf>
    <xf numFmtId="177" fontId="65" fillId="0" borderId="96" xfId="0" applyNumberFormat="1" applyFont="1" applyBorder="1" applyAlignment="1" applyProtection="1">
      <alignment vertical="center"/>
      <protection locked="0"/>
    </xf>
    <xf numFmtId="37" fontId="69" fillId="0" borderId="38" xfId="0" applyNumberFormat="1" applyFont="1" applyBorder="1" applyAlignment="1" applyProtection="1">
      <alignment vertical="center"/>
      <protection locked="0"/>
    </xf>
    <xf numFmtId="37" fontId="69" fillId="0" borderId="39" xfId="0" applyNumberFormat="1" applyFont="1" applyBorder="1" applyAlignment="1" applyProtection="1">
      <alignment vertical="center"/>
      <protection locked="0"/>
    </xf>
    <xf numFmtId="177" fontId="69" fillId="0" borderId="67" xfId="0" applyNumberFormat="1" applyFont="1" applyBorder="1" applyAlignment="1" applyProtection="1">
      <alignment vertical="center"/>
      <protection locked="0"/>
    </xf>
    <xf numFmtId="37" fontId="69" fillId="0" borderId="37" xfId="0" applyNumberFormat="1" applyFont="1" applyBorder="1" applyAlignment="1" applyProtection="1">
      <alignment vertical="center"/>
      <protection locked="0"/>
    </xf>
    <xf numFmtId="37" fontId="69" fillId="0" borderId="68" xfId="0" applyNumberFormat="1" applyFont="1" applyBorder="1" applyAlignment="1" applyProtection="1">
      <alignment vertical="center"/>
      <protection locked="0"/>
    </xf>
    <xf numFmtId="37" fontId="69" fillId="0" borderId="69" xfId="0" applyNumberFormat="1" applyFont="1" applyBorder="1" applyAlignment="1">
      <alignment vertical="center"/>
    </xf>
    <xf numFmtId="37" fontId="69" fillId="0" borderId="39" xfId="0" applyNumberFormat="1" applyFont="1" applyBorder="1" applyAlignment="1">
      <alignment vertical="center"/>
    </xf>
    <xf numFmtId="184" fontId="69" fillId="0" borderId="67" xfId="51" applyNumberFormat="1" applyFont="1" applyBorder="1" applyAlignment="1" applyProtection="1">
      <alignment vertical="center"/>
      <protection locked="0"/>
    </xf>
    <xf numFmtId="184" fontId="69" fillId="0" borderId="37" xfId="51" applyNumberFormat="1" applyFont="1" applyBorder="1" applyAlignment="1" applyProtection="1">
      <alignment vertical="center"/>
      <protection locked="0"/>
    </xf>
    <xf numFmtId="37" fontId="69" fillId="0" borderId="40" xfId="0" applyNumberFormat="1" applyFont="1" applyBorder="1" applyAlignment="1" applyProtection="1">
      <alignment vertical="center"/>
      <protection locked="0"/>
    </xf>
    <xf numFmtId="177" fontId="69" fillId="0" borderId="38" xfId="0" applyNumberFormat="1" applyFont="1" applyBorder="1" applyAlignment="1" applyProtection="1">
      <alignment vertical="center"/>
      <protection locked="0"/>
    </xf>
    <xf numFmtId="177" fontId="69" fillId="0" borderId="39" xfId="0" applyNumberFormat="1" applyFont="1" applyBorder="1" applyAlignment="1" applyProtection="1">
      <alignment vertical="center"/>
      <protection locked="0"/>
    </xf>
    <xf numFmtId="178" fontId="69" fillId="0" borderId="67" xfId="0" applyNumberFormat="1" applyFont="1" applyBorder="1" applyAlignment="1" applyProtection="1">
      <alignment vertical="center"/>
      <protection locked="0"/>
    </xf>
    <xf numFmtId="37" fontId="69" fillId="0" borderId="70" xfId="0" applyNumberFormat="1" applyFont="1" applyBorder="1" applyAlignment="1" applyProtection="1">
      <alignment vertical="center"/>
      <protection locked="0"/>
    </xf>
    <xf numFmtId="184" fontId="65" fillId="0" borderId="82" xfId="51" applyNumberFormat="1" applyFont="1" applyBorder="1" applyAlignment="1" applyProtection="1">
      <alignment vertical="center"/>
      <protection locked="0"/>
    </xf>
    <xf numFmtId="178" fontId="65" fillId="0" borderId="81" xfId="0" applyNumberFormat="1" applyFont="1" applyBorder="1" applyAlignment="1" applyProtection="1">
      <alignment vertical="center"/>
      <protection locked="0"/>
    </xf>
    <xf numFmtId="37" fontId="70" fillId="0" borderId="98" xfId="0" applyNumberFormat="1" applyFont="1" applyBorder="1" applyAlignment="1" applyProtection="1">
      <alignment vertical="center"/>
      <protection locked="0"/>
    </xf>
    <xf numFmtId="37" fontId="70" fillId="0" borderId="101" xfId="0" applyNumberFormat="1" applyFont="1" applyBorder="1" applyAlignment="1" applyProtection="1">
      <alignment vertical="center"/>
      <protection locked="0"/>
    </xf>
    <xf numFmtId="37" fontId="70" fillId="0" borderId="100" xfId="0" applyNumberFormat="1" applyFont="1" applyBorder="1" applyAlignment="1" applyProtection="1">
      <alignment vertical="center"/>
      <protection locked="0"/>
    </xf>
    <xf numFmtId="37" fontId="70" fillId="0" borderId="39" xfId="0" applyNumberFormat="1" applyFont="1" applyBorder="1" applyAlignment="1">
      <alignment vertical="center"/>
    </xf>
    <xf numFmtId="37" fontId="70" fillId="0" borderId="102" xfId="0" applyNumberFormat="1" applyFont="1" applyBorder="1" applyAlignment="1">
      <alignment vertical="center"/>
    </xf>
    <xf numFmtId="37" fontId="70" fillId="0" borderId="96" xfId="0" applyNumberFormat="1" applyFont="1" applyBorder="1" applyAlignment="1">
      <alignment vertical="center"/>
    </xf>
    <xf numFmtId="37" fontId="66" fillId="0" borderId="122" xfId="0" applyNumberFormat="1" applyFont="1" applyBorder="1" applyAlignment="1" applyProtection="1">
      <alignment vertical="center"/>
      <protection locked="0"/>
    </xf>
    <xf numFmtId="37" fontId="66" fillId="0" borderId="82" xfId="0" applyNumberFormat="1" applyFont="1" applyBorder="1" applyAlignment="1" applyProtection="1">
      <alignment vertical="center"/>
      <protection locked="0"/>
    </xf>
    <xf numFmtId="184" fontId="66" fillId="0" borderId="104" xfId="51" applyNumberFormat="1" applyFont="1" applyBorder="1" applyAlignment="1" applyProtection="1">
      <alignment vertical="center"/>
      <protection locked="0"/>
    </xf>
    <xf numFmtId="38" fontId="65" fillId="0" borderId="59" xfId="51" applyFont="1" applyBorder="1" applyAlignment="1" applyProtection="1">
      <alignment vertical="center"/>
      <protection locked="0"/>
    </xf>
    <xf numFmtId="38" fontId="65" fillId="0" borderId="60" xfId="51" applyFont="1" applyBorder="1" applyAlignment="1" applyProtection="1">
      <alignment vertical="center"/>
      <protection locked="0"/>
    </xf>
    <xf numFmtId="38" fontId="66" fillId="0" borderId="78" xfId="49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6" fillId="0" borderId="125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126" xfId="0" applyFont="1" applyBorder="1" applyAlignment="1">
      <alignment vertical="center"/>
    </xf>
    <xf numFmtId="0" fontId="6" fillId="0" borderId="127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2" fillId="0" borderId="129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71" fillId="0" borderId="130" xfId="0" applyFont="1" applyBorder="1" applyAlignment="1">
      <alignment horizontal="left" vertical="center" wrapText="1"/>
    </xf>
    <xf numFmtId="0" fontId="71" fillId="0" borderId="0" xfId="0" applyFont="1" applyAlignment="1">
      <alignment horizontal="left" vertical="center" wrapText="1"/>
    </xf>
    <xf numFmtId="0" fontId="13" fillId="0" borderId="1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7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 shrinkToFit="1"/>
    </xf>
    <xf numFmtId="0" fontId="6" fillId="0" borderId="128" xfId="0" applyFont="1" applyBorder="1" applyAlignment="1">
      <alignment horizontal="center" vertical="center" shrinkToFit="1"/>
    </xf>
    <xf numFmtId="0" fontId="6" fillId="0" borderId="131" xfId="0" applyFont="1" applyBorder="1" applyAlignment="1">
      <alignment horizontal="center" vertical="center" shrinkToFit="1"/>
    </xf>
    <xf numFmtId="37" fontId="5" fillId="0" borderId="0" xfId="0" applyNumberFormat="1" applyFont="1" applyAlignment="1" applyProtection="1">
      <alignment horizontal="center"/>
      <protection locked="0"/>
    </xf>
    <xf numFmtId="0" fontId="13" fillId="0" borderId="10" xfId="0" applyFont="1" applyBorder="1" applyAlignment="1">
      <alignment horizontal="center" vertical="center"/>
    </xf>
    <xf numFmtId="0" fontId="5" fillId="0" borderId="127" xfId="0" applyFont="1" applyBorder="1" applyAlignment="1">
      <alignment horizontal="center" vertical="center"/>
    </xf>
    <xf numFmtId="0" fontId="13" fillId="0" borderId="12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流通段階における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LP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ガス価格推移グラフ</a:t>
            </a:r>
          </a:p>
        </c:rich>
      </c:tx>
      <c:layout>
        <c:manualLayout>
          <c:xMode val="factor"/>
          <c:yMode val="factor"/>
          <c:x val="-0.01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9875"/>
          <c:w val="0.8652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date!$B$51</c:f>
              <c:strCache>
                <c:ptCount val="1"/>
                <c:pt idx="0">
                  <c:v>FOB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date!$A$52:$A$147</c:f>
              <c:strCache>
                <c:ptCount val="96"/>
                <c:pt idx="0">
                  <c:v>2011.2</c:v>
                </c:pt>
                <c:pt idx="1">
                  <c:v>2011.3</c:v>
                </c:pt>
                <c:pt idx="2">
                  <c:v>2011.4</c:v>
                </c:pt>
                <c:pt idx="3">
                  <c:v>2011.5</c:v>
                </c:pt>
                <c:pt idx="4">
                  <c:v>2011.6</c:v>
                </c:pt>
                <c:pt idx="5">
                  <c:v>2011.7</c:v>
                </c:pt>
                <c:pt idx="6">
                  <c:v>2011.8</c:v>
                </c:pt>
                <c:pt idx="7">
                  <c:v>2011.9</c:v>
                </c:pt>
                <c:pt idx="8">
                  <c:v>2011.1</c:v>
                </c:pt>
                <c:pt idx="9">
                  <c:v>2011.11</c:v>
                </c:pt>
                <c:pt idx="10">
                  <c:v>2011.12</c:v>
                </c:pt>
                <c:pt idx="11">
                  <c:v>2012.1</c:v>
                </c:pt>
                <c:pt idx="12">
                  <c:v>2012.2</c:v>
                </c:pt>
                <c:pt idx="13">
                  <c:v>2012.3</c:v>
                </c:pt>
                <c:pt idx="14">
                  <c:v>2012.4</c:v>
                </c:pt>
                <c:pt idx="15">
                  <c:v>2012.5</c:v>
                </c:pt>
                <c:pt idx="16">
                  <c:v>2012.6</c:v>
                </c:pt>
                <c:pt idx="17">
                  <c:v>2012.7</c:v>
                </c:pt>
                <c:pt idx="18">
                  <c:v>2012.8</c:v>
                </c:pt>
                <c:pt idx="19">
                  <c:v>2012.9</c:v>
                </c:pt>
                <c:pt idx="20">
                  <c:v>2012.1</c:v>
                </c:pt>
                <c:pt idx="21">
                  <c:v>2012.11</c:v>
                </c:pt>
                <c:pt idx="22">
                  <c:v>2012.12</c:v>
                </c:pt>
                <c:pt idx="23">
                  <c:v>2013.1</c:v>
                </c:pt>
                <c:pt idx="24">
                  <c:v>2013.2</c:v>
                </c:pt>
                <c:pt idx="25">
                  <c:v>2013.3</c:v>
                </c:pt>
                <c:pt idx="26">
                  <c:v>2013.4</c:v>
                </c:pt>
                <c:pt idx="27">
                  <c:v>2013.5</c:v>
                </c:pt>
                <c:pt idx="28">
                  <c:v>2013.6</c:v>
                </c:pt>
                <c:pt idx="29">
                  <c:v>2013.7</c:v>
                </c:pt>
                <c:pt idx="30">
                  <c:v>2013.8</c:v>
                </c:pt>
                <c:pt idx="31">
                  <c:v>2013.9</c:v>
                </c:pt>
                <c:pt idx="32">
                  <c:v>2013.1</c:v>
                </c:pt>
                <c:pt idx="33">
                  <c:v>2013.11</c:v>
                </c:pt>
                <c:pt idx="34">
                  <c:v>2013.12</c:v>
                </c:pt>
                <c:pt idx="35">
                  <c:v>2014.1</c:v>
                </c:pt>
                <c:pt idx="36">
                  <c:v>2014.2</c:v>
                </c:pt>
                <c:pt idx="37">
                  <c:v>2014.3</c:v>
                </c:pt>
                <c:pt idx="38">
                  <c:v>2014.4</c:v>
                </c:pt>
                <c:pt idx="39">
                  <c:v>2014.5</c:v>
                </c:pt>
                <c:pt idx="40">
                  <c:v>2014.6</c:v>
                </c:pt>
                <c:pt idx="41">
                  <c:v>2014.7</c:v>
                </c:pt>
                <c:pt idx="42">
                  <c:v>2014.8</c:v>
                </c:pt>
                <c:pt idx="43">
                  <c:v>2014.9</c:v>
                </c:pt>
                <c:pt idx="44">
                  <c:v>2014.1</c:v>
                </c:pt>
                <c:pt idx="45">
                  <c:v>2014.11</c:v>
                </c:pt>
                <c:pt idx="46">
                  <c:v>2014.12</c:v>
                </c:pt>
                <c:pt idx="47">
                  <c:v>2015.1</c:v>
                </c:pt>
                <c:pt idx="48">
                  <c:v>2015.2</c:v>
                </c:pt>
                <c:pt idx="49">
                  <c:v>2015.3</c:v>
                </c:pt>
                <c:pt idx="50">
                  <c:v>2015.4</c:v>
                </c:pt>
                <c:pt idx="51">
                  <c:v>2015.5</c:v>
                </c:pt>
                <c:pt idx="52">
                  <c:v>2015.6</c:v>
                </c:pt>
                <c:pt idx="53">
                  <c:v>2015.7</c:v>
                </c:pt>
                <c:pt idx="54">
                  <c:v>2015.8</c:v>
                </c:pt>
                <c:pt idx="55">
                  <c:v>2015.9</c:v>
                </c:pt>
                <c:pt idx="56">
                  <c:v>2015.1</c:v>
                </c:pt>
                <c:pt idx="57">
                  <c:v>2015.11</c:v>
                </c:pt>
                <c:pt idx="58">
                  <c:v>2015.12</c:v>
                </c:pt>
                <c:pt idx="59">
                  <c:v>2016.1</c:v>
                </c:pt>
                <c:pt idx="60">
                  <c:v>2016.2</c:v>
                </c:pt>
                <c:pt idx="61">
                  <c:v>2016.3</c:v>
                </c:pt>
                <c:pt idx="62">
                  <c:v>2016.4</c:v>
                </c:pt>
                <c:pt idx="63">
                  <c:v>2016.5</c:v>
                </c:pt>
                <c:pt idx="64">
                  <c:v>2016.6</c:v>
                </c:pt>
                <c:pt idx="65">
                  <c:v>2016.7</c:v>
                </c:pt>
                <c:pt idx="66">
                  <c:v>2016.8</c:v>
                </c:pt>
                <c:pt idx="67">
                  <c:v>2016.9</c:v>
                </c:pt>
                <c:pt idx="68">
                  <c:v>2016.1</c:v>
                </c:pt>
                <c:pt idx="69">
                  <c:v>2016.11</c:v>
                </c:pt>
                <c:pt idx="70">
                  <c:v>2016.12</c:v>
                </c:pt>
                <c:pt idx="71">
                  <c:v>2017.1</c:v>
                </c:pt>
                <c:pt idx="72">
                  <c:v>2017.2</c:v>
                </c:pt>
                <c:pt idx="73">
                  <c:v>2017.3</c:v>
                </c:pt>
                <c:pt idx="74">
                  <c:v>2017.4</c:v>
                </c:pt>
                <c:pt idx="75">
                  <c:v>2017.5</c:v>
                </c:pt>
                <c:pt idx="76">
                  <c:v>2017.6</c:v>
                </c:pt>
                <c:pt idx="77">
                  <c:v>2017.7</c:v>
                </c:pt>
                <c:pt idx="78">
                  <c:v>2017.8</c:v>
                </c:pt>
                <c:pt idx="79">
                  <c:v>2017.9</c:v>
                </c:pt>
                <c:pt idx="80">
                  <c:v>2017.1</c:v>
                </c:pt>
                <c:pt idx="81">
                  <c:v>2017.11</c:v>
                </c:pt>
                <c:pt idx="82">
                  <c:v>2017.12</c:v>
                </c:pt>
                <c:pt idx="83">
                  <c:v>2018.1</c:v>
                </c:pt>
                <c:pt idx="84">
                  <c:v>2018.2</c:v>
                </c:pt>
                <c:pt idx="85">
                  <c:v>2018.3</c:v>
                </c:pt>
                <c:pt idx="86">
                  <c:v>2018.4</c:v>
                </c:pt>
                <c:pt idx="87">
                  <c:v>2018.5</c:v>
                </c:pt>
                <c:pt idx="88">
                  <c:v>2018.6</c:v>
                </c:pt>
                <c:pt idx="89">
                  <c:v>2018.7</c:v>
                </c:pt>
                <c:pt idx="90">
                  <c:v>2018.8</c:v>
                </c:pt>
                <c:pt idx="91">
                  <c:v>2018.9</c:v>
                </c:pt>
                <c:pt idx="92">
                  <c:v>2018.1</c:v>
                </c:pt>
                <c:pt idx="93">
                  <c:v>2018.11</c:v>
                </c:pt>
                <c:pt idx="94">
                  <c:v>2018.12</c:v>
                </c:pt>
                <c:pt idx="95">
                  <c:v>2019.1</c:v>
                </c:pt>
              </c:strCache>
            </c:strRef>
          </c:cat>
          <c:val>
            <c:numRef>
              <c:f>date!$B$52:$B$147</c:f>
              <c:numCache>
                <c:ptCount val="96"/>
                <c:pt idx="0">
                  <c:v>67147.85</c:v>
                </c:pt>
                <c:pt idx="1">
                  <c:v>69199.2</c:v>
                </c:pt>
                <c:pt idx="2">
                  <c:v>73229.85</c:v>
                </c:pt>
                <c:pt idx="3">
                  <c:v>79025.9</c:v>
                </c:pt>
                <c:pt idx="4">
                  <c:v>72045.5</c:v>
                </c:pt>
                <c:pt idx="5">
                  <c:v>67150.70000000001</c:v>
                </c:pt>
                <c:pt idx="6">
                  <c:v>66985.4</c:v>
                </c:pt>
                <c:pt idx="7">
                  <c:v>63684.399999999994</c:v>
                </c:pt>
                <c:pt idx="8">
                  <c:v>59442.5</c:v>
                </c:pt>
                <c:pt idx="9">
                  <c:v>60270.6</c:v>
                </c:pt>
                <c:pt idx="10">
                  <c:v>61676.1</c:v>
                </c:pt>
                <c:pt idx="11">
                  <c:v>68024</c:v>
                </c:pt>
                <c:pt idx="12">
                  <c:v>79058.25</c:v>
                </c:pt>
                <c:pt idx="13">
                  <c:v>97701.4</c:v>
                </c:pt>
                <c:pt idx="14">
                  <c:v>81762.15</c:v>
                </c:pt>
                <c:pt idx="15">
                  <c:v>68558.05</c:v>
                </c:pt>
                <c:pt idx="16">
                  <c:v>57272.575</c:v>
                </c:pt>
                <c:pt idx="17">
                  <c:v>47513.2</c:v>
                </c:pt>
                <c:pt idx="18">
                  <c:v>60829.74999999999</c:v>
                </c:pt>
                <c:pt idx="19">
                  <c:v>74603.5</c:v>
                </c:pt>
                <c:pt idx="20">
                  <c:v>77908.5</c:v>
                </c:pt>
                <c:pt idx="21">
                  <c:v>81436.8</c:v>
                </c:pt>
                <c:pt idx="22">
                  <c:v>80663.8</c:v>
                </c:pt>
                <c:pt idx="23">
                  <c:v>83161.4</c:v>
                </c:pt>
                <c:pt idx="24">
                  <c:v>83246.8</c:v>
                </c:pt>
                <c:pt idx="25">
                  <c:v>84201.59999999999</c:v>
                </c:pt>
                <c:pt idx="26">
                  <c:v>77918.75</c:v>
                </c:pt>
                <c:pt idx="27">
                  <c:v>75001.70000000001</c:v>
                </c:pt>
                <c:pt idx="28">
                  <c:v>75659.09999999999</c:v>
                </c:pt>
                <c:pt idx="29">
                  <c:v>78259.375</c:v>
                </c:pt>
                <c:pt idx="30">
                  <c:v>80720.8</c:v>
                </c:pt>
                <c:pt idx="31">
                  <c:v>85206.375</c:v>
                </c:pt>
                <c:pt idx="32">
                  <c:v>82072.15</c:v>
                </c:pt>
                <c:pt idx="33">
                  <c:v>88112.75</c:v>
                </c:pt>
                <c:pt idx="34">
                  <c:v>118563.375</c:v>
                </c:pt>
                <c:pt idx="35">
                  <c:v>106097.95000000001</c:v>
                </c:pt>
                <c:pt idx="36">
                  <c:v>99706.3</c:v>
                </c:pt>
                <c:pt idx="37">
                  <c:v>88233.75</c:v>
                </c:pt>
                <c:pt idx="38">
                  <c:v>82679.925</c:v>
                </c:pt>
                <c:pt idx="39">
                  <c:v>83474.925</c:v>
                </c:pt>
                <c:pt idx="40">
                  <c:v>85144.95</c:v>
                </c:pt>
                <c:pt idx="41">
                  <c:v>84435.9</c:v>
                </c:pt>
                <c:pt idx="42">
                  <c:v>80722.20000000001</c:v>
                </c:pt>
                <c:pt idx="43">
                  <c:v>80210.25</c:v>
                </c:pt>
                <c:pt idx="44">
                  <c:v>81202.5</c:v>
                </c:pt>
                <c:pt idx="45">
                  <c:v>67348.6</c:v>
                </c:pt>
                <c:pt idx="46">
                  <c:v>66326.4</c:v>
                </c:pt>
                <c:pt idx="47">
                  <c:v>53382.275</c:v>
                </c:pt>
                <c:pt idx="48">
                  <c:v>54888.600000000006</c:v>
                </c:pt>
                <c:pt idx="49">
                  <c:v>57518.399999999994</c:v>
                </c:pt>
                <c:pt idx="50">
                  <c:v>55753.5</c:v>
                </c:pt>
                <c:pt idx="51">
                  <c:v>56146.2</c:v>
                </c:pt>
                <c:pt idx="52">
                  <c:v>51946.375</c:v>
                </c:pt>
                <c:pt idx="53">
                  <c:v>50446.4</c:v>
                </c:pt>
                <c:pt idx="54">
                  <c:v>47487.375</c:v>
                </c:pt>
                <c:pt idx="55">
                  <c:v>39923.4</c:v>
                </c:pt>
                <c:pt idx="56">
                  <c:v>43496.375</c:v>
                </c:pt>
                <c:pt idx="57">
                  <c:v>50302.149999999994</c:v>
                </c:pt>
                <c:pt idx="58">
                  <c:v>57348.225000000006</c:v>
                </c:pt>
                <c:pt idx="59">
                  <c:v>43949.325</c:v>
                </c:pt>
                <c:pt idx="60">
                  <c:v>35229</c:v>
                </c:pt>
                <c:pt idx="61">
                  <c:v>34507.7</c:v>
                </c:pt>
                <c:pt idx="62">
                  <c:v>37275.45</c:v>
                </c:pt>
                <c:pt idx="63">
                  <c:v>38394.3</c:v>
                </c:pt>
                <c:pt idx="64">
                  <c:v>37275.45</c:v>
                </c:pt>
                <c:pt idx="65">
                  <c:v>31181.699999999997</c:v>
                </c:pt>
                <c:pt idx="66">
                  <c:v>29713.125</c:v>
                </c:pt>
                <c:pt idx="67">
                  <c:v>31325.025</c:v>
                </c:pt>
                <c:pt idx="68">
                  <c:v>36359.100000000006</c:v>
                </c:pt>
                <c:pt idx="69">
                  <c:v>43570.85</c:v>
                </c:pt>
                <c:pt idx="70">
                  <c:v>45216</c:v>
                </c:pt>
                <c:pt idx="71">
                  <c:v>54149.25</c:v>
                </c:pt>
                <c:pt idx="72">
                  <c:v>62948.100000000006</c:v>
                </c:pt>
                <c:pt idx="73">
                  <c:v>61435.8</c:v>
                </c:pt>
                <c:pt idx="74">
                  <c:v>51032.399999999994</c:v>
                </c:pt>
                <c:pt idx="75">
                  <c:v>43214</c:v>
                </c:pt>
                <c:pt idx="76">
                  <c:v>42966</c:v>
                </c:pt>
                <c:pt idx="77">
                  <c:v>39906</c:v>
                </c:pt>
                <c:pt idx="78">
                  <c:v>48743</c:v>
                </c:pt>
                <c:pt idx="79">
                  <c:v>53645</c:v>
                </c:pt>
                <c:pt idx="80">
                  <c:v>64911</c:v>
                </c:pt>
                <c:pt idx="81">
                  <c:v>65564</c:v>
                </c:pt>
                <c:pt idx="82">
                  <c:v>65204</c:v>
                </c:pt>
                <c:pt idx="83">
                  <c:v>65227</c:v>
                </c:pt>
                <c:pt idx="84">
                  <c:v>56304.95</c:v>
                </c:pt>
                <c:pt idx="85">
                  <c:v>50349</c:v>
                </c:pt>
                <c:pt idx="86">
                  <c:v>50198</c:v>
                </c:pt>
                <c:pt idx="87">
                  <c:v>54823</c:v>
                </c:pt>
                <c:pt idx="88">
                  <c:v>61494</c:v>
                </c:pt>
                <c:pt idx="89">
                  <c:v>62297</c:v>
                </c:pt>
                <c:pt idx="90">
                  <c:v>65406</c:v>
                </c:pt>
                <c:pt idx="91">
                  <c:v>68623</c:v>
                </c:pt>
                <c:pt idx="92">
                  <c:v>73950</c:v>
                </c:pt>
                <c:pt idx="93">
                  <c:v>60173</c:v>
                </c:pt>
                <c:pt idx="94">
                  <c:v>48650</c:v>
                </c:pt>
                <c:pt idx="95">
                  <c:v>46474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date!$C$51</c:f>
              <c:strCache>
                <c:ptCount val="1"/>
                <c:pt idx="0">
                  <c:v>CIF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date!$A$52:$A$147</c:f>
              <c:strCache>
                <c:ptCount val="96"/>
                <c:pt idx="0">
                  <c:v>2011.2</c:v>
                </c:pt>
                <c:pt idx="1">
                  <c:v>2011.3</c:v>
                </c:pt>
                <c:pt idx="2">
                  <c:v>2011.4</c:v>
                </c:pt>
                <c:pt idx="3">
                  <c:v>2011.5</c:v>
                </c:pt>
                <c:pt idx="4">
                  <c:v>2011.6</c:v>
                </c:pt>
                <c:pt idx="5">
                  <c:v>2011.7</c:v>
                </c:pt>
                <c:pt idx="6">
                  <c:v>2011.8</c:v>
                </c:pt>
                <c:pt idx="7">
                  <c:v>2011.9</c:v>
                </c:pt>
                <c:pt idx="8">
                  <c:v>2011.1</c:v>
                </c:pt>
                <c:pt idx="9">
                  <c:v>2011.11</c:v>
                </c:pt>
                <c:pt idx="10">
                  <c:v>2011.12</c:v>
                </c:pt>
                <c:pt idx="11">
                  <c:v>2012.1</c:v>
                </c:pt>
                <c:pt idx="12">
                  <c:v>2012.2</c:v>
                </c:pt>
                <c:pt idx="13">
                  <c:v>2012.3</c:v>
                </c:pt>
                <c:pt idx="14">
                  <c:v>2012.4</c:v>
                </c:pt>
                <c:pt idx="15">
                  <c:v>2012.5</c:v>
                </c:pt>
                <c:pt idx="16">
                  <c:v>2012.6</c:v>
                </c:pt>
                <c:pt idx="17">
                  <c:v>2012.7</c:v>
                </c:pt>
                <c:pt idx="18">
                  <c:v>2012.8</c:v>
                </c:pt>
                <c:pt idx="19">
                  <c:v>2012.9</c:v>
                </c:pt>
                <c:pt idx="20">
                  <c:v>2012.1</c:v>
                </c:pt>
                <c:pt idx="21">
                  <c:v>2012.11</c:v>
                </c:pt>
                <c:pt idx="22">
                  <c:v>2012.12</c:v>
                </c:pt>
                <c:pt idx="23">
                  <c:v>2013.1</c:v>
                </c:pt>
                <c:pt idx="24">
                  <c:v>2013.2</c:v>
                </c:pt>
                <c:pt idx="25">
                  <c:v>2013.3</c:v>
                </c:pt>
                <c:pt idx="26">
                  <c:v>2013.4</c:v>
                </c:pt>
                <c:pt idx="27">
                  <c:v>2013.5</c:v>
                </c:pt>
                <c:pt idx="28">
                  <c:v>2013.6</c:v>
                </c:pt>
                <c:pt idx="29">
                  <c:v>2013.7</c:v>
                </c:pt>
                <c:pt idx="30">
                  <c:v>2013.8</c:v>
                </c:pt>
                <c:pt idx="31">
                  <c:v>2013.9</c:v>
                </c:pt>
                <c:pt idx="32">
                  <c:v>2013.1</c:v>
                </c:pt>
                <c:pt idx="33">
                  <c:v>2013.11</c:v>
                </c:pt>
                <c:pt idx="34">
                  <c:v>2013.12</c:v>
                </c:pt>
                <c:pt idx="35">
                  <c:v>2014.1</c:v>
                </c:pt>
                <c:pt idx="36">
                  <c:v>2014.2</c:v>
                </c:pt>
                <c:pt idx="37">
                  <c:v>2014.3</c:v>
                </c:pt>
                <c:pt idx="38">
                  <c:v>2014.4</c:v>
                </c:pt>
                <c:pt idx="39">
                  <c:v>2014.5</c:v>
                </c:pt>
                <c:pt idx="40">
                  <c:v>2014.6</c:v>
                </c:pt>
                <c:pt idx="41">
                  <c:v>2014.7</c:v>
                </c:pt>
                <c:pt idx="42">
                  <c:v>2014.8</c:v>
                </c:pt>
                <c:pt idx="43">
                  <c:v>2014.9</c:v>
                </c:pt>
                <c:pt idx="44">
                  <c:v>2014.1</c:v>
                </c:pt>
                <c:pt idx="45">
                  <c:v>2014.11</c:v>
                </c:pt>
                <c:pt idx="46">
                  <c:v>2014.12</c:v>
                </c:pt>
                <c:pt idx="47">
                  <c:v>2015.1</c:v>
                </c:pt>
                <c:pt idx="48">
                  <c:v>2015.2</c:v>
                </c:pt>
                <c:pt idx="49">
                  <c:v>2015.3</c:v>
                </c:pt>
                <c:pt idx="50">
                  <c:v>2015.4</c:v>
                </c:pt>
                <c:pt idx="51">
                  <c:v>2015.5</c:v>
                </c:pt>
                <c:pt idx="52">
                  <c:v>2015.6</c:v>
                </c:pt>
                <c:pt idx="53">
                  <c:v>2015.7</c:v>
                </c:pt>
                <c:pt idx="54">
                  <c:v>2015.8</c:v>
                </c:pt>
                <c:pt idx="55">
                  <c:v>2015.9</c:v>
                </c:pt>
                <c:pt idx="56">
                  <c:v>2015.1</c:v>
                </c:pt>
                <c:pt idx="57">
                  <c:v>2015.11</c:v>
                </c:pt>
                <c:pt idx="58">
                  <c:v>2015.12</c:v>
                </c:pt>
                <c:pt idx="59">
                  <c:v>2016.1</c:v>
                </c:pt>
                <c:pt idx="60">
                  <c:v>2016.2</c:v>
                </c:pt>
                <c:pt idx="61">
                  <c:v>2016.3</c:v>
                </c:pt>
                <c:pt idx="62">
                  <c:v>2016.4</c:v>
                </c:pt>
                <c:pt idx="63">
                  <c:v>2016.5</c:v>
                </c:pt>
                <c:pt idx="64">
                  <c:v>2016.6</c:v>
                </c:pt>
                <c:pt idx="65">
                  <c:v>2016.7</c:v>
                </c:pt>
                <c:pt idx="66">
                  <c:v>2016.8</c:v>
                </c:pt>
                <c:pt idx="67">
                  <c:v>2016.9</c:v>
                </c:pt>
                <c:pt idx="68">
                  <c:v>2016.1</c:v>
                </c:pt>
                <c:pt idx="69">
                  <c:v>2016.11</c:v>
                </c:pt>
                <c:pt idx="70">
                  <c:v>2016.12</c:v>
                </c:pt>
                <c:pt idx="71">
                  <c:v>2017.1</c:v>
                </c:pt>
                <c:pt idx="72">
                  <c:v>2017.2</c:v>
                </c:pt>
                <c:pt idx="73">
                  <c:v>2017.3</c:v>
                </c:pt>
                <c:pt idx="74">
                  <c:v>2017.4</c:v>
                </c:pt>
                <c:pt idx="75">
                  <c:v>2017.5</c:v>
                </c:pt>
                <c:pt idx="76">
                  <c:v>2017.6</c:v>
                </c:pt>
                <c:pt idx="77">
                  <c:v>2017.7</c:v>
                </c:pt>
                <c:pt idx="78">
                  <c:v>2017.8</c:v>
                </c:pt>
                <c:pt idx="79">
                  <c:v>2017.9</c:v>
                </c:pt>
                <c:pt idx="80">
                  <c:v>2017.1</c:v>
                </c:pt>
                <c:pt idx="81">
                  <c:v>2017.11</c:v>
                </c:pt>
                <c:pt idx="82">
                  <c:v>2017.12</c:v>
                </c:pt>
                <c:pt idx="83">
                  <c:v>2018.1</c:v>
                </c:pt>
                <c:pt idx="84">
                  <c:v>2018.2</c:v>
                </c:pt>
                <c:pt idx="85">
                  <c:v>2018.3</c:v>
                </c:pt>
                <c:pt idx="86">
                  <c:v>2018.4</c:v>
                </c:pt>
                <c:pt idx="87">
                  <c:v>2018.5</c:v>
                </c:pt>
                <c:pt idx="88">
                  <c:v>2018.6</c:v>
                </c:pt>
                <c:pt idx="89">
                  <c:v>2018.7</c:v>
                </c:pt>
                <c:pt idx="90">
                  <c:v>2018.8</c:v>
                </c:pt>
                <c:pt idx="91">
                  <c:v>2018.9</c:v>
                </c:pt>
                <c:pt idx="92">
                  <c:v>2018.1</c:v>
                </c:pt>
                <c:pt idx="93">
                  <c:v>2018.11</c:v>
                </c:pt>
                <c:pt idx="94">
                  <c:v>2018.12</c:v>
                </c:pt>
                <c:pt idx="95">
                  <c:v>2019.1</c:v>
                </c:pt>
              </c:strCache>
            </c:strRef>
          </c:cat>
          <c:val>
            <c:numRef>
              <c:f>date!$C$52:$C$147</c:f>
              <c:numCache>
                <c:ptCount val="96"/>
                <c:pt idx="0">
                  <c:v>73815</c:v>
                </c:pt>
                <c:pt idx="1">
                  <c:v>70936</c:v>
                </c:pt>
                <c:pt idx="2">
                  <c:v>75938</c:v>
                </c:pt>
                <c:pt idx="3">
                  <c:v>78568</c:v>
                </c:pt>
                <c:pt idx="4">
                  <c:v>78357</c:v>
                </c:pt>
                <c:pt idx="5">
                  <c:v>73152</c:v>
                </c:pt>
                <c:pt idx="6">
                  <c:v>69117</c:v>
                </c:pt>
                <c:pt idx="7">
                  <c:v>67746</c:v>
                </c:pt>
                <c:pt idx="8">
                  <c:v>65048</c:v>
                </c:pt>
                <c:pt idx="9">
                  <c:v>63865</c:v>
                </c:pt>
                <c:pt idx="10">
                  <c:v>64863</c:v>
                </c:pt>
                <c:pt idx="11">
                  <c:v>67547</c:v>
                </c:pt>
                <c:pt idx="12">
                  <c:v>74958.35704838358</c:v>
                </c:pt>
                <c:pt idx="13">
                  <c:v>92660</c:v>
                </c:pt>
                <c:pt idx="14">
                  <c:v>96918</c:v>
                </c:pt>
                <c:pt idx="15">
                  <c:v>78449</c:v>
                </c:pt>
                <c:pt idx="16">
                  <c:v>66539</c:v>
                </c:pt>
                <c:pt idx="17">
                  <c:v>57171</c:v>
                </c:pt>
                <c:pt idx="18">
                  <c:v>58463</c:v>
                </c:pt>
                <c:pt idx="19">
                  <c:v>72612</c:v>
                </c:pt>
                <c:pt idx="20">
                  <c:v>82304</c:v>
                </c:pt>
                <c:pt idx="21">
                  <c:v>85955</c:v>
                </c:pt>
                <c:pt idx="22">
                  <c:v>88587</c:v>
                </c:pt>
                <c:pt idx="23">
                  <c:v>89434</c:v>
                </c:pt>
                <c:pt idx="24">
                  <c:v>90085</c:v>
                </c:pt>
                <c:pt idx="25">
                  <c:v>90016</c:v>
                </c:pt>
                <c:pt idx="26">
                  <c:v>88237</c:v>
                </c:pt>
                <c:pt idx="27">
                  <c:v>83193</c:v>
                </c:pt>
                <c:pt idx="28">
                  <c:v>82230</c:v>
                </c:pt>
                <c:pt idx="29">
                  <c:v>81478</c:v>
                </c:pt>
                <c:pt idx="30">
                  <c:v>85227</c:v>
                </c:pt>
                <c:pt idx="31">
                  <c:v>87237</c:v>
                </c:pt>
                <c:pt idx="32">
                  <c:v>88103</c:v>
                </c:pt>
                <c:pt idx="33">
                  <c:v>90464</c:v>
                </c:pt>
                <c:pt idx="34">
                  <c:v>100828</c:v>
                </c:pt>
                <c:pt idx="35">
                  <c:v>114369</c:v>
                </c:pt>
                <c:pt idx="36">
                  <c:v>107017</c:v>
                </c:pt>
                <c:pt idx="37">
                  <c:v>98483</c:v>
                </c:pt>
                <c:pt idx="38">
                  <c:v>90597</c:v>
                </c:pt>
                <c:pt idx="39">
                  <c:v>87905</c:v>
                </c:pt>
                <c:pt idx="40">
                  <c:v>90975</c:v>
                </c:pt>
                <c:pt idx="41">
                  <c:v>90660</c:v>
                </c:pt>
                <c:pt idx="42">
                  <c:v>88947</c:v>
                </c:pt>
                <c:pt idx="43">
                  <c:v>88578</c:v>
                </c:pt>
                <c:pt idx="44">
                  <c:v>88045</c:v>
                </c:pt>
                <c:pt idx="45">
                  <c:v>84781</c:v>
                </c:pt>
                <c:pt idx="46">
                  <c:v>79243</c:v>
                </c:pt>
                <c:pt idx="47">
                  <c:v>68606</c:v>
                </c:pt>
                <c:pt idx="48">
                  <c:v>60394</c:v>
                </c:pt>
                <c:pt idx="49">
                  <c:v>63760</c:v>
                </c:pt>
                <c:pt idx="50">
                  <c:v>63896</c:v>
                </c:pt>
                <c:pt idx="51">
                  <c:v>62128</c:v>
                </c:pt>
                <c:pt idx="52">
                  <c:v>62495</c:v>
                </c:pt>
                <c:pt idx="53">
                  <c:v>57635</c:v>
                </c:pt>
                <c:pt idx="54">
                  <c:v>56928</c:v>
                </c:pt>
                <c:pt idx="55">
                  <c:v>51215</c:v>
                </c:pt>
                <c:pt idx="56">
                  <c:v>49017</c:v>
                </c:pt>
                <c:pt idx="57">
                  <c:v>52883</c:v>
                </c:pt>
                <c:pt idx="58">
                  <c:v>56142</c:v>
                </c:pt>
                <c:pt idx="59">
                  <c:v>54556</c:v>
                </c:pt>
                <c:pt idx="60">
                  <c:v>43837</c:v>
                </c:pt>
                <c:pt idx="61">
                  <c:v>38056</c:v>
                </c:pt>
                <c:pt idx="62">
                  <c:v>39660</c:v>
                </c:pt>
                <c:pt idx="63">
                  <c:v>40100</c:v>
                </c:pt>
                <c:pt idx="64">
                  <c:v>39863</c:v>
                </c:pt>
                <c:pt idx="65">
                  <c:v>38052</c:v>
                </c:pt>
                <c:pt idx="66">
                  <c:v>35299</c:v>
                </c:pt>
                <c:pt idx="67">
                  <c:v>35218</c:v>
                </c:pt>
                <c:pt idx="68">
                  <c:v>36038</c:v>
                </c:pt>
                <c:pt idx="69">
                  <c:v>41853</c:v>
                </c:pt>
                <c:pt idx="70">
                  <c:v>48045</c:v>
                </c:pt>
                <c:pt idx="71">
                  <c:v>52746</c:v>
                </c:pt>
                <c:pt idx="72">
                  <c:v>56843</c:v>
                </c:pt>
                <c:pt idx="73">
                  <c:v>60413</c:v>
                </c:pt>
                <c:pt idx="74">
                  <c:v>54888</c:v>
                </c:pt>
                <c:pt idx="75">
                  <c:v>51625</c:v>
                </c:pt>
                <c:pt idx="76">
                  <c:v>47493</c:v>
                </c:pt>
                <c:pt idx="77">
                  <c:v>46450</c:v>
                </c:pt>
                <c:pt idx="78">
                  <c:v>46811</c:v>
                </c:pt>
                <c:pt idx="79">
                  <c:v>51825</c:v>
                </c:pt>
                <c:pt idx="80">
                  <c:v>60459</c:v>
                </c:pt>
                <c:pt idx="81">
                  <c:v>66626</c:v>
                </c:pt>
                <c:pt idx="82">
                  <c:v>68926</c:v>
                </c:pt>
                <c:pt idx="83">
                  <c:v>68610</c:v>
                </c:pt>
                <c:pt idx="84">
                  <c:v>64704</c:v>
                </c:pt>
                <c:pt idx="85">
                  <c:v>57660</c:v>
                </c:pt>
                <c:pt idx="86">
                  <c:v>54907</c:v>
                </c:pt>
                <c:pt idx="87">
                  <c:v>57804</c:v>
                </c:pt>
                <c:pt idx="88">
                  <c:v>62215</c:v>
                </c:pt>
                <c:pt idx="89">
                  <c:v>65697</c:v>
                </c:pt>
                <c:pt idx="90">
                  <c:v>67420</c:v>
                </c:pt>
                <c:pt idx="91">
                  <c:v>69701</c:v>
                </c:pt>
                <c:pt idx="92">
                  <c:v>74694</c:v>
                </c:pt>
                <c:pt idx="93">
                  <c:v>71521</c:v>
                </c:pt>
                <c:pt idx="94">
                  <c:v>60788</c:v>
                </c:pt>
                <c:pt idx="95">
                  <c:v>53208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date!$D$51</c:f>
              <c:strCache>
                <c:ptCount val="1"/>
                <c:pt idx="0">
                  <c:v>卸売価格P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date!$A$52:$A$147</c:f>
              <c:strCache>
                <c:ptCount val="96"/>
                <c:pt idx="0">
                  <c:v>2011.2</c:v>
                </c:pt>
                <c:pt idx="1">
                  <c:v>2011.3</c:v>
                </c:pt>
                <c:pt idx="2">
                  <c:v>2011.4</c:v>
                </c:pt>
                <c:pt idx="3">
                  <c:v>2011.5</c:v>
                </c:pt>
                <c:pt idx="4">
                  <c:v>2011.6</c:v>
                </c:pt>
                <c:pt idx="5">
                  <c:v>2011.7</c:v>
                </c:pt>
                <c:pt idx="6">
                  <c:v>2011.8</c:v>
                </c:pt>
                <c:pt idx="7">
                  <c:v>2011.9</c:v>
                </c:pt>
                <c:pt idx="8">
                  <c:v>2011.1</c:v>
                </c:pt>
                <c:pt idx="9">
                  <c:v>2011.11</c:v>
                </c:pt>
                <c:pt idx="10">
                  <c:v>2011.12</c:v>
                </c:pt>
                <c:pt idx="11">
                  <c:v>2012.1</c:v>
                </c:pt>
                <c:pt idx="12">
                  <c:v>2012.2</c:v>
                </c:pt>
                <c:pt idx="13">
                  <c:v>2012.3</c:v>
                </c:pt>
                <c:pt idx="14">
                  <c:v>2012.4</c:v>
                </c:pt>
                <c:pt idx="15">
                  <c:v>2012.5</c:v>
                </c:pt>
                <c:pt idx="16">
                  <c:v>2012.6</c:v>
                </c:pt>
                <c:pt idx="17">
                  <c:v>2012.7</c:v>
                </c:pt>
                <c:pt idx="18">
                  <c:v>2012.8</c:v>
                </c:pt>
                <c:pt idx="19">
                  <c:v>2012.9</c:v>
                </c:pt>
                <c:pt idx="20">
                  <c:v>2012.1</c:v>
                </c:pt>
                <c:pt idx="21">
                  <c:v>2012.11</c:v>
                </c:pt>
                <c:pt idx="22">
                  <c:v>2012.12</c:v>
                </c:pt>
                <c:pt idx="23">
                  <c:v>2013.1</c:v>
                </c:pt>
                <c:pt idx="24">
                  <c:v>2013.2</c:v>
                </c:pt>
                <c:pt idx="25">
                  <c:v>2013.3</c:v>
                </c:pt>
                <c:pt idx="26">
                  <c:v>2013.4</c:v>
                </c:pt>
                <c:pt idx="27">
                  <c:v>2013.5</c:v>
                </c:pt>
                <c:pt idx="28">
                  <c:v>2013.6</c:v>
                </c:pt>
                <c:pt idx="29">
                  <c:v>2013.7</c:v>
                </c:pt>
                <c:pt idx="30">
                  <c:v>2013.8</c:v>
                </c:pt>
                <c:pt idx="31">
                  <c:v>2013.9</c:v>
                </c:pt>
                <c:pt idx="32">
                  <c:v>2013.1</c:v>
                </c:pt>
                <c:pt idx="33">
                  <c:v>2013.11</c:v>
                </c:pt>
                <c:pt idx="34">
                  <c:v>2013.12</c:v>
                </c:pt>
                <c:pt idx="35">
                  <c:v>2014.1</c:v>
                </c:pt>
                <c:pt idx="36">
                  <c:v>2014.2</c:v>
                </c:pt>
                <c:pt idx="37">
                  <c:v>2014.3</c:v>
                </c:pt>
                <c:pt idx="38">
                  <c:v>2014.4</c:v>
                </c:pt>
                <c:pt idx="39">
                  <c:v>2014.5</c:v>
                </c:pt>
                <c:pt idx="40">
                  <c:v>2014.6</c:v>
                </c:pt>
                <c:pt idx="41">
                  <c:v>2014.7</c:v>
                </c:pt>
                <c:pt idx="42">
                  <c:v>2014.8</c:v>
                </c:pt>
                <c:pt idx="43">
                  <c:v>2014.9</c:v>
                </c:pt>
                <c:pt idx="44">
                  <c:v>2014.1</c:v>
                </c:pt>
                <c:pt idx="45">
                  <c:v>2014.11</c:v>
                </c:pt>
                <c:pt idx="46">
                  <c:v>2014.12</c:v>
                </c:pt>
                <c:pt idx="47">
                  <c:v>2015.1</c:v>
                </c:pt>
                <c:pt idx="48">
                  <c:v>2015.2</c:v>
                </c:pt>
                <c:pt idx="49">
                  <c:v>2015.3</c:v>
                </c:pt>
                <c:pt idx="50">
                  <c:v>2015.4</c:v>
                </c:pt>
                <c:pt idx="51">
                  <c:v>2015.5</c:v>
                </c:pt>
                <c:pt idx="52">
                  <c:v>2015.6</c:v>
                </c:pt>
                <c:pt idx="53">
                  <c:v>2015.7</c:v>
                </c:pt>
                <c:pt idx="54">
                  <c:v>2015.8</c:v>
                </c:pt>
                <c:pt idx="55">
                  <c:v>2015.9</c:v>
                </c:pt>
                <c:pt idx="56">
                  <c:v>2015.1</c:v>
                </c:pt>
                <c:pt idx="57">
                  <c:v>2015.11</c:v>
                </c:pt>
                <c:pt idx="58">
                  <c:v>2015.12</c:v>
                </c:pt>
                <c:pt idx="59">
                  <c:v>2016.1</c:v>
                </c:pt>
                <c:pt idx="60">
                  <c:v>2016.2</c:v>
                </c:pt>
                <c:pt idx="61">
                  <c:v>2016.3</c:v>
                </c:pt>
                <c:pt idx="62">
                  <c:v>2016.4</c:v>
                </c:pt>
                <c:pt idx="63">
                  <c:v>2016.5</c:v>
                </c:pt>
                <c:pt idx="64">
                  <c:v>2016.6</c:v>
                </c:pt>
                <c:pt idx="65">
                  <c:v>2016.7</c:v>
                </c:pt>
                <c:pt idx="66">
                  <c:v>2016.8</c:v>
                </c:pt>
                <c:pt idx="67">
                  <c:v>2016.9</c:v>
                </c:pt>
                <c:pt idx="68">
                  <c:v>2016.1</c:v>
                </c:pt>
                <c:pt idx="69">
                  <c:v>2016.11</c:v>
                </c:pt>
                <c:pt idx="70">
                  <c:v>2016.12</c:v>
                </c:pt>
                <c:pt idx="71">
                  <c:v>2017.1</c:v>
                </c:pt>
                <c:pt idx="72">
                  <c:v>2017.2</c:v>
                </c:pt>
                <c:pt idx="73">
                  <c:v>2017.3</c:v>
                </c:pt>
                <c:pt idx="74">
                  <c:v>2017.4</c:v>
                </c:pt>
                <c:pt idx="75">
                  <c:v>2017.5</c:v>
                </c:pt>
                <c:pt idx="76">
                  <c:v>2017.6</c:v>
                </c:pt>
                <c:pt idx="77">
                  <c:v>2017.7</c:v>
                </c:pt>
                <c:pt idx="78">
                  <c:v>2017.8</c:v>
                </c:pt>
                <c:pt idx="79">
                  <c:v>2017.9</c:v>
                </c:pt>
                <c:pt idx="80">
                  <c:v>2017.1</c:v>
                </c:pt>
                <c:pt idx="81">
                  <c:v>2017.11</c:v>
                </c:pt>
                <c:pt idx="82">
                  <c:v>2017.12</c:v>
                </c:pt>
                <c:pt idx="83">
                  <c:v>2018.1</c:v>
                </c:pt>
                <c:pt idx="84">
                  <c:v>2018.2</c:v>
                </c:pt>
                <c:pt idx="85">
                  <c:v>2018.3</c:v>
                </c:pt>
                <c:pt idx="86">
                  <c:v>2018.4</c:v>
                </c:pt>
                <c:pt idx="87">
                  <c:v>2018.5</c:v>
                </c:pt>
                <c:pt idx="88">
                  <c:v>2018.6</c:v>
                </c:pt>
                <c:pt idx="89">
                  <c:v>2018.7</c:v>
                </c:pt>
                <c:pt idx="90">
                  <c:v>2018.8</c:v>
                </c:pt>
                <c:pt idx="91">
                  <c:v>2018.9</c:v>
                </c:pt>
                <c:pt idx="92">
                  <c:v>2018.1</c:v>
                </c:pt>
                <c:pt idx="93">
                  <c:v>2018.11</c:v>
                </c:pt>
                <c:pt idx="94">
                  <c:v>2018.12</c:v>
                </c:pt>
                <c:pt idx="95">
                  <c:v>2019.1</c:v>
                </c:pt>
              </c:strCache>
            </c:strRef>
          </c:cat>
          <c:val>
            <c:numRef>
              <c:f>date!$D$52:$D$147</c:f>
              <c:numCache>
                <c:ptCount val="96"/>
                <c:pt idx="0">
                  <c:v>132000</c:v>
                </c:pt>
                <c:pt idx="1">
                  <c:v>122000</c:v>
                </c:pt>
                <c:pt idx="2">
                  <c:v>122000</c:v>
                </c:pt>
                <c:pt idx="3">
                  <c:v>128000</c:v>
                </c:pt>
                <c:pt idx="4">
                  <c:v>132000</c:v>
                </c:pt>
                <c:pt idx="5">
                  <c:v>120000</c:v>
                </c:pt>
                <c:pt idx="6">
                  <c:v>121000</c:v>
                </c:pt>
                <c:pt idx="7">
                  <c:v>120300</c:v>
                </c:pt>
                <c:pt idx="8">
                  <c:v>117000</c:v>
                </c:pt>
                <c:pt idx="9">
                  <c:v>112000</c:v>
                </c:pt>
                <c:pt idx="10">
                  <c:v>113000</c:v>
                </c:pt>
                <c:pt idx="11">
                  <c:v>115000</c:v>
                </c:pt>
                <c:pt idx="12">
                  <c:v>121000</c:v>
                </c:pt>
                <c:pt idx="13">
                  <c:v>134000</c:v>
                </c:pt>
                <c:pt idx="14">
                  <c:v>156000</c:v>
                </c:pt>
                <c:pt idx="15">
                  <c:v>146000</c:v>
                </c:pt>
                <c:pt idx="16">
                  <c:v>119000</c:v>
                </c:pt>
                <c:pt idx="17">
                  <c:v>119000</c:v>
                </c:pt>
                <c:pt idx="18">
                  <c:v>111000</c:v>
                </c:pt>
                <c:pt idx="19">
                  <c:v>127000</c:v>
                </c:pt>
                <c:pt idx="20">
                  <c:v>143000</c:v>
                </c:pt>
                <c:pt idx="21">
                  <c:v>147000</c:v>
                </c:pt>
                <c:pt idx="22">
                  <c:v>149000</c:v>
                </c:pt>
                <c:pt idx="23">
                  <c:v>149000</c:v>
                </c:pt>
                <c:pt idx="24">
                  <c:v>151000</c:v>
                </c:pt>
                <c:pt idx="25">
                  <c:v>151000</c:v>
                </c:pt>
                <c:pt idx="26">
                  <c:v>146000</c:v>
                </c:pt>
                <c:pt idx="27">
                  <c:v>140000</c:v>
                </c:pt>
                <c:pt idx="28">
                  <c:v>140000</c:v>
                </c:pt>
                <c:pt idx="29">
                  <c:v>164600</c:v>
                </c:pt>
                <c:pt idx="30">
                  <c:v>146200</c:v>
                </c:pt>
                <c:pt idx="31">
                  <c:v>147000</c:v>
                </c:pt>
                <c:pt idx="32">
                  <c:v>148000</c:v>
                </c:pt>
                <c:pt idx="33">
                  <c:v>148000</c:v>
                </c:pt>
                <c:pt idx="34">
                  <c:v>163000</c:v>
                </c:pt>
                <c:pt idx="35">
                  <c:v>174000</c:v>
                </c:pt>
                <c:pt idx="36">
                  <c:v>168000</c:v>
                </c:pt>
                <c:pt idx="37">
                  <c:v>158000</c:v>
                </c:pt>
                <c:pt idx="38">
                  <c:v>148000</c:v>
                </c:pt>
                <c:pt idx="39">
                  <c:v>146600</c:v>
                </c:pt>
                <c:pt idx="40">
                  <c:v>149000</c:v>
                </c:pt>
                <c:pt idx="41">
                  <c:v>150000</c:v>
                </c:pt>
                <c:pt idx="42">
                  <c:v>147000</c:v>
                </c:pt>
                <c:pt idx="43">
                  <c:v>144000</c:v>
                </c:pt>
                <c:pt idx="44">
                  <c:v>142800</c:v>
                </c:pt>
                <c:pt idx="45">
                  <c:v>138000</c:v>
                </c:pt>
                <c:pt idx="46">
                  <c:v>133000</c:v>
                </c:pt>
                <c:pt idx="47">
                  <c:v>123500</c:v>
                </c:pt>
                <c:pt idx="48">
                  <c:v>119000</c:v>
                </c:pt>
                <c:pt idx="49">
                  <c:v>124000</c:v>
                </c:pt>
                <c:pt idx="50">
                  <c:v>126000</c:v>
                </c:pt>
                <c:pt idx="51">
                  <c:v>123600</c:v>
                </c:pt>
                <c:pt idx="52">
                  <c:v>121000</c:v>
                </c:pt>
                <c:pt idx="53">
                  <c:v>119000</c:v>
                </c:pt>
                <c:pt idx="54">
                  <c:v>117000</c:v>
                </c:pt>
                <c:pt idx="55">
                  <c:v>111000</c:v>
                </c:pt>
                <c:pt idx="56">
                  <c:v>108000</c:v>
                </c:pt>
                <c:pt idx="57">
                  <c:v>113000</c:v>
                </c:pt>
                <c:pt idx="58">
                  <c:v>113000</c:v>
                </c:pt>
                <c:pt idx="59">
                  <c:v>110000</c:v>
                </c:pt>
                <c:pt idx="60">
                  <c:v>101000</c:v>
                </c:pt>
                <c:pt idx="61">
                  <c:v>100000</c:v>
                </c:pt>
                <c:pt idx="62">
                  <c:v>101000</c:v>
                </c:pt>
                <c:pt idx="63">
                  <c:v>102000</c:v>
                </c:pt>
                <c:pt idx="64">
                  <c:v>102000</c:v>
                </c:pt>
                <c:pt idx="65">
                  <c:v>99200</c:v>
                </c:pt>
                <c:pt idx="66">
                  <c:v>96000</c:v>
                </c:pt>
                <c:pt idx="67">
                  <c:v>95600</c:v>
                </c:pt>
                <c:pt idx="68">
                  <c:v>101000</c:v>
                </c:pt>
                <c:pt idx="69">
                  <c:v>104800</c:v>
                </c:pt>
                <c:pt idx="70">
                  <c:v>110000</c:v>
                </c:pt>
                <c:pt idx="71">
                  <c:v>116000</c:v>
                </c:pt>
                <c:pt idx="72">
                  <c:v>124000</c:v>
                </c:pt>
                <c:pt idx="73">
                  <c:v>125000</c:v>
                </c:pt>
                <c:pt idx="74">
                  <c:v>122000</c:v>
                </c:pt>
                <c:pt idx="75">
                  <c:v>114000</c:v>
                </c:pt>
                <c:pt idx="76">
                  <c:v>112000</c:v>
                </c:pt>
                <c:pt idx="77">
                  <c:v>114000</c:v>
                </c:pt>
                <c:pt idx="78">
                  <c:v>114000</c:v>
                </c:pt>
                <c:pt idx="79">
                  <c:v>118800</c:v>
                </c:pt>
                <c:pt idx="80">
                  <c:v>129000</c:v>
                </c:pt>
                <c:pt idx="81">
                  <c:v>135000</c:v>
                </c:pt>
                <c:pt idx="82">
                  <c:v>135800</c:v>
                </c:pt>
                <c:pt idx="83">
                  <c:v>137000</c:v>
                </c:pt>
                <c:pt idx="84">
                  <c:v>132000</c:v>
                </c:pt>
                <c:pt idx="85">
                  <c:v>125000</c:v>
                </c:pt>
                <c:pt idx="86">
                  <c:v>121000</c:v>
                </c:pt>
                <c:pt idx="87">
                  <c:v>123000</c:v>
                </c:pt>
                <c:pt idx="88">
                  <c:v>127800</c:v>
                </c:pt>
                <c:pt idx="89">
                  <c:v>131000</c:v>
                </c:pt>
                <c:pt idx="90">
                  <c:v>134000</c:v>
                </c:pt>
                <c:pt idx="91">
                  <c:v>135600</c:v>
                </c:pt>
                <c:pt idx="92">
                  <c:v>141000</c:v>
                </c:pt>
                <c:pt idx="93">
                  <c:v>138000</c:v>
                </c:pt>
                <c:pt idx="94">
                  <c:v>128400</c:v>
                </c:pt>
                <c:pt idx="95">
                  <c:v>120800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date!$E$51</c:f>
              <c:strCache>
                <c:ptCount val="1"/>
                <c:pt idx="0">
                  <c:v>卸売価格B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date!$A$52:$A$147</c:f>
              <c:strCache>
                <c:ptCount val="96"/>
                <c:pt idx="0">
                  <c:v>2011.2</c:v>
                </c:pt>
                <c:pt idx="1">
                  <c:v>2011.3</c:v>
                </c:pt>
                <c:pt idx="2">
                  <c:v>2011.4</c:v>
                </c:pt>
                <c:pt idx="3">
                  <c:v>2011.5</c:v>
                </c:pt>
                <c:pt idx="4">
                  <c:v>2011.6</c:v>
                </c:pt>
                <c:pt idx="5">
                  <c:v>2011.7</c:v>
                </c:pt>
                <c:pt idx="6">
                  <c:v>2011.8</c:v>
                </c:pt>
                <c:pt idx="7">
                  <c:v>2011.9</c:v>
                </c:pt>
                <c:pt idx="8">
                  <c:v>2011.1</c:v>
                </c:pt>
                <c:pt idx="9">
                  <c:v>2011.11</c:v>
                </c:pt>
                <c:pt idx="10">
                  <c:v>2011.12</c:v>
                </c:pt>
                <c:pt idx="11">
                  <c:v>2012.1</c:v>
                </c:pt>
                <c:pt idx="12">
                  <c:v>2012.2</c:v>
                </c:pt>
                <c:pt idx="13">
                  <c:v>2012.3</c:v>
                </c:pt>
                <c:pt idx="14">
                  <c:v>2012.4</c:v>
                </c:pt>
                <c:pt idx="15">
                  <c:v>2012.5</c:v>
                </c:pt>
                <c:pt idx="16">
                  <c:v>2012.6</c:v>
                </c:pt>
                <c:pt idx="17">
                  <c:v>2012.7</c:v>
                </c:pt>
                <c:pt idx="18">
                  <c:v>2012.8</c:v>
                </c:pt>
                <c:pt idx="19">
                  <c:v>2012.9</c:v>
                </c:pt>
                <c:pt idx="20">
                  <c:v>2012.1</c:v>
                </c:pt>
                <c:pt idx="21">
                  <c:v>2012.11</c:v>
                </c:pt>
                <c:pt idx="22">
                  <c:v>2012.12</c:v>
                </c:pt>
                <c:pt idx="23">
                  <c:v>2013.1</c:v>
                </c:pt>
                <c:pt idx="24">
                  <c:v>2013.2</c:v>
                </c:pt>
                <c:pt idx="25">
                  <c:v>2013.3</c:v>
                </c:pt>
                <c:pt idx="26">
                  <c:v>2013.4</c:v>
                </c:pt>
                <c:pt idx="27">
                  <c:v>2013.5</c:v>
                </c:pt>
                <c:pt idx="28">
                  <c:v>2013.6</c:v>
                </c:pt>
                <c:pt idx="29">
                  <c:v>2013.7</c:v>
                </c:pt>
                <c:pt idx="30">
                  <c:v>2013.8</c:v>
                </c:pt>
                <c:pt idx="31">
                  <c:v>2013.9</c:v>
                </c:pt>
                <c:pt idx="32">
                  <c:v>2013.1</c:v>
                </c:pt>
                <c:pt idx="33">
                  <c:v>2013.11</c:v>
                </c:pt>
                <c:pt idx="34">
                  <c:v>2013.12</c:v>
                </c:pt>
                <c:pt idx="35">
                  <c:v>2014.1</c:v>
                </c:pt>
                <c:pt idx="36">
                  <c:v>2014.2</c:v>
                </c:pt>
                <c:pt idx="37">
                  <c:v>2014.3</c:v>
                </c:pt>
                <c:pt idx="38">
                  <c:v>2014.4</c:v>
                </c:pt>
                <c:pt idx="39">
                  <c:v>2014.5</c:v>
                </c:pt>
                <c:pt idx="40">
                  <c:v>2014.6</c:v>
                </c:pt>
                <c:pt idx="41">
                  <c:v>2014.7</c:v>
                </c:pt>
                <c:pt idx="42">
                  <c:v>2014.8</c:v>
                </c:pt>
                <c:pt idx="43">
                  <c:v>2014.9</c:v>
                </c:pt>
                <c:pt idx="44">
                  <c:v>2014.1</c:v>
                </c:pt>
                <c:pt idx="45">
                  <c:v>2014.11</c:v>
                </c:pt>
                <c:pt idx="46">
                  <c:v>2014.12</c:v>
                </c:pt>
                <c:pt idx="47">
                  <c:v>2015.1</c:v>
                </c:pt>
                <c:pt idx="48">
                  <c:v>2015.2</c:v>
                </c:pt>
                <c:pt idx="49">
                  <c:v>2015.3</c:v>
                </c:pt>
                <c:pt idx="50">
                  <c:v>2015.4</c:v>
                </c:pt>
                <c:pt idx="51">
                  <c:v>2015.5</c:v>
                </c:pt>
                <c:pt idx="52">
                  <c:v>2015.6</c:v>
                </c:pt>
                <c:pt idx="53">
                  <c:v>2015.7</c:v>
                </c:pt>
                <c:pt idx="54">
                  <c:v>2015.8</c:v>
                </c:pt>
                <c:pt idx="55">
                  <c:v>2015.9</c:v>
                </c:pt>
                <c:pt idx="56">
                  <c:v>2015.1</c:v>
                </c:pt>
                <c:pt idx="57">
                  <c:v>2015.11</c:v>
                </c:pt>
                <c:pt idx="58">
                  <c:v>2015.12</c:v>
                </c:pt>
                <c:pt idx="59">
                  <c:v>2016.1</c:v>
                </c:pt>
                <c:pt idx="60">
                  <c:v>2016.2</c:v>
                </c:pt>
                <c:pt idx="61">
                  <c:v>2016.3</c:v>
                </c:pt>
                <c:pt idx="62">
                  <c:v>2016.4</c:v>
                </c:pt>
                <c:pt idx="63">
                  <c:v>2016.5</c:v>
                </c:pt>
                <c:pt idx="64">
                  <c:v>2016.6</c:v>
                </c:pt>
                <c:pt idx="65">
                  <c:v>2016.7</c:v>
                </c:pt>
                <c:pt idx="66">
                  <c:v>2016.8</c:v>
                </c:pt>
                <c:pt idx="67">
                  <c:v>2016.9</c:v>
                </c:pt>
                <c:pt idx="68">
                  <c:v>2016.1</c:v>
                </c:pt>
                <c:pt idx="69">
                  <c:v>2016.11</c:v>
                </c:pt>
                <c:pt idx="70">
                  <c:v>2016.12</c:v>
                </c:pt>
                <c:pt idx="71">
                  <c:v>2017.1</c:v>
                </c:pt>
                <c:pt idx="72">
                  <c:v>2017.2</c:v>
                </c:pt>
                <c:pt idx="73">
                  <c:v>2017.3</c:v>
                </c:pt>
                <c:pt idx="74">
                  <c:v>2017.4</c:v>
                </c:pt>
                <c:pt idx="75">
                  <c:v>2017.5</c:v>
                </c:pt>
                <c:pt idx="76">
                  <c:v>2017.6</c:v>
                </c:pt>
                <c:pt idx="77">
                  <c:v>2017.7</c:v>
                </c:pt>
                <c:pt idx="78">
                  <c:v>2017.8</c:v>
                </c:pt>
                <c:pt idx="79">
                  <c:v>2017.9</c:v>
                </c:pt>
                <c:pt idx="80">
                  <c:v>2017.1</c:v>
                </c:pt>
                <c:pt idx="81">
                  <c:v>2017.11</c:v>
                </c:pt>
                <c:pt idx="82">
                  <c:v>2017.12</c:v>
                </c:pt>
                <c:pt idx="83">
                  <c:v>2018.1</c:v>
                </c:pt>
                <c:pt idx="84">
                  <c:v>2018.2</c:v>
                </c:pt>
                <c:pt idx="85">
                  <c:v>2018.3</c:v>
                </c:pt>
                <c:pt idx="86">
                  <c:v>2018.4</c:v>
                </c:pt>
                <c:pt idx="87">
                  <c:v>2018.5</c:v>
                </c:pt>
                <c:pt idx="88">
                  <c:v>2018.6</c:v>
                </c:pt>
                <c:pt idx="89">
                  <c:v>2018.7</c:v>
                </c:pt>
                <c:pt idx="90">
                  <c:v>2018.8</c:v>
                </c:pt>
                <c:pt idx="91">
                  <c:v>2018.9</c:v>
                </c:pt>
                <c:pt idx="92">
                  <c:v>2018.1</c:v>
                </c:pt>
                <c:pt idx="93">
                  <c:v>2018.11</c:v>
                </c:pt>
                <c:pt idx="94">
                  <c:v>2018.12</c:v>
                </c:pt>
                <c:pt idx="95">
                  <c:v>2019.1</c:v>
                </c:pt>
              </c:strCache>
            </c:strRef>
          </c:cat>
          <c:val>
            <c:numRef>
              <c:f>date!$E$52:$E$147</c:f>
              <c:numCache>
                <c:ptCount val="96"/>
                <c:pt idx="0">
                  <c:v>97000</c:v>
                </c:pt>
                <c:pt idx="1">
                  <c:v>88000</c:v>
                </c:pt>
                <c:pt idx="2">
                  <c:v>92000</c:v>
                </c:pt>
                <c:pt idx="3">
                  <c:v>92000</c:v>
                </c:pt>
                <c:pt idx="4">
                  <c:v>95000</c:v>
                </c:pt>
                <c:pt idx="5">
                  <c:v>83000</c:v>
                </c:pt>
                <c:pt idx="6">
                  <c:v>84000</c:v>
                </c:pt>
                <c:pt idx="7">
                  <c:v>83300</c:v>
                </c:pt>
                <c:pt idx="8">
                  <c:v>83000</c:v>
                </c:pt>
                <c:pt idx="9">
                  <c:v>82000</c:v>
                </c:pt>
                <c:pt idx="10">
                  <c:v>82000</c:v>
                </c:pt>
                <c:pt idx="11">
                  <c:v>83000</c:v>
                </c:pt>
                <c:pt idx="12">
                  <c:v>88000</c:v>
                </c:pt>
                <c:pt idx="13">
                  <c:v>98000</c:v>
                </c:pt>
                <c:pt idx="14">
                  <c:v>115000</c:v>
                </c:pt>
                <c:pt idx="15">
                  <c:v>100000</c:v>
                </c:pt>
                <c:pt idx="16">
                  <c:v>91000</c:v>
                </c:pt>
                <c:pt idx="17">
                  <c:v>80000</c:v>
                </c:pt>
                <c:pt idx="18">
                  <c:v>69000</c:v>
                </c:pt>
                <c:pt idx="19">
                  <c:v>81000</c:v>
                </c:pt>
                <c:pt idx="20">
                  <c:v>94000</c:v>
                </c:pt>
                <c:pt idx="21">
                  <c:v>97000</c:v>
                </c:pt>
                <c:pt idx="22">
                  <c:v>99000</c:v>
                </c:pt>
                <c:pt idx="23">
                  <c:v>99000</c:v>
                </c:pt>
                <c:pt idx="24">
                  <c:v>103000</c:v>
                </c:pt>
                <c:pt idx="25">
                  <c:v>103000</c:v>
                </c:pt>
                <c:pt idx="26">
                  <c:v>100000</c:v>
                </c:pt>
                <c:pt idx="27">
                  <c:v>96000</c:v>
                </c:pt>
                <c:pt idx="28">
                  <c:v>96000</c:v>
                </c:pt>
                <c:pt idx="29">
                  <c:v>99400</c:v>
                </c:pt>
                <c:pt idx="30">
                  <c:v>99400</c:v>
                </c:pt>
                <c:pt idx="31">
                  <c:v>101000</c:v>
                </c:pt>
                <c:pt idx="32">
                  <c:v>103000</c:v>
                </c:pt>
                <c:pt idx="33">
                  <c:v>103000</c:v>
                </c:pt>
                <c:pt idx="34">
                  <c:v>123000</c:v>
                </c:pt>
                <c:pt idx="35">
                  <c:v>132000</c:v>
                </c:pt>
                <c:pt idx="36">
                  <c:v>119000</c:v>
                </c:pt>
                <c:pt idx="37">
                  <c:v>109000</c:v>
                </c:pt>
                <c:pt idx="38">
                  <c:v>103000</c:v>
                </c:pt>
                <c:pt idx="39">
                  <c:v>100800</c:v>
                </c:pt>
                <c:pt idx="40">
                  <c:v>100000</c:v>
                </c:pt>
                <c:pt idx="41">
                  <c:v>101000</c:v>
                </c:pt>
                <c:pt idx="42">
                  <c:v>99000</c:v>
                </c:pt>
                <c:pt idx="43">
                  <c:v>98000</c:v>
                </c:pt>
                <c:pt idx="44">
                  <c:v>95200</c:v>
                </c:pt>
                <c:pt idx="45">
                  <c:v>88000</c:v>
                </c:pt>
                <c:pt idx="46">
                  <c:v>82000</c:v>
                </c:pt>
                <c:pt idx="47">
                  <c:v>75750</c:v>
                </c:pt>
                <c:pt idx="48">
                  <c:v>72000</c:v>
                </c:pt>
                <c:pt idx="49">
                  <c:v>72000</c:v>
                </c:pt>
                <c:pt idx="50">
                  <c:v>72000</c:v>
                </c:pt>
                <c:pt idx="51">
                  <c:v>71200</c:v>
                </c:pt>
                <c:pt idx="52">
                  <c:v>70000</c:v>
                </c:pt>
                <c:pt idx="53">
                  <c:v>69000</c:v>
                </c:pt>
                <c:pt idx="54">
                  <c:v>67000</c:v>
                </c:pt>
                <c:pt idx="55">
                  <c:v>61000</c:v>
                </c:pt>
                <c:pt idx="56">
                  <c:v>57000</c:v>
                </c:pt>
                <c:pt idx="57">
                  <c:v>62000</c:v>
                </c:pt>
                <c:pt idx="58">
                  <c:v>62000</c:v>
                </c:pt>
                <c:pt idx="59">
                  <c:v>59000</c:v>
                </c:pt>
                <c:pt idx="60">
                  <c:v>50000</c:v>
                </c:pt>
                <c:pt idx="61">
                  <c:v>49000</c:v>
                </c:pt>
                <c:pt idx="62">
                  <c:v>50000</c:v>
                </c:pt>
                <c:pt idx="63">
                  <c:v>52000</c:v>
                </c:pt>
                <c:pt idx="64">
                  <c:v>53000</c:v>
                </c:pt>
                <c:pt idx="65">
                  <c:v>48000</c:v>
                </c:pt>
                <c:pt idx="66">
                  <c:v>44000</c:v>
                </c:pt>
                <c:pt idx="67">
                  <c:v>44800</c:v>
                </c:pt>
                <c:pt idx="68">
                  <c:v>52000</c:v>
                </c:pt>
                <c:pt idx="69">
                  <c:v>57300</c:v>
                </c:pt>
                <c:pt idx="70">
                  <c:v>61000</c:v>
                </c:pt>
                <c:pt idx="71">
                  <c:v>67000</c:v>
                </c:pt>
                <c:pt idx="72">
                  <c:v>78000</c:v>
                </c:pt>
                <c:pt idx="73">
                  <c:v>83000</c:v>
                </c:pt>
                <c:pt idx="74">
                  <c:v>78500</c:v>
                </c:pt>
                <c:pt idx="75">
                  <c:v>64000</c:v>
                </c:pt>
                <c:pt idx="76">
                  <c:v>59000</c:v>
                </c:pt>
                <c:pt idx="77">
                  <c:v>61000</c:v>
                </c:pt>
                <c:pt idx="78">
                  <c:v>61000</c:v>
                </c:pt>
                <c:pt idx="79">
                  <c:v>65800</c:v>
                </c:pt>
                <c:pt idx="80">
                  <c:v>74000</c:v>
                </c:pt>
                <c:pt idx="81">
                  <c:v>80000</c:v>
                </c:pt>
                <c:pt idx="82">
                  <c:v>80000</c:v>
                </c:pt>
                <c:pt idx="83">
                  <c:v>79000</c:v>
                </c:pt>
                <c:pt idx="84">
                  <c:v>74000</c:v>
                </c:pt>
                <c:pt idx="85">
                  <c:v>67000</c:v>
                </c:pt>
                <c:pt idx="86">
                  <c:v>64000</c:v>
                </c:pt>
                <c:pt idx="87">
                  <c:v>67000</c:v>
                </c:pt>
                <c:pt idx="88">
                  <c:v>71800</c:v>
                </c:pt>
                <c:pt idx="89">
                  <c:v>77000</c:v>
                </c:pt>
                <c:pt idx="90">
                  <c:v>80000</c:v>
                </c:pt>
                <c:pt idx="91">
                  <c:v>82600</c:v>
                </c:pt>
                <c:pt idx="92">
                  <c:v>87000</c:v>
                </c:pt>
                <c:pt idx="93">
                  <c:v>82000</c:v>
                </c:pt>
                <c:pt idx="94">
                  <c:v>68000</c:v>
                </c:pt>
                <c:pt idx="95">
                  <c:v>68000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date!$F$51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date!$A$52:$A$147</c:f>
              <c:strCache>
                <c:ptCount val="96"/>
                <c:pt idx="0">
                  <c:v>2011.2</c:v>
                </c:pt>
                <c:pt idx="1">
                  <c:v>2011.3</c:v>
                </c:pt>
                <c:pt idx="2">
                  <c:v>2011.4</c:v>
                </c:pt>
                <c:pt idx="3">
                  <c:v>2011.5</c:v>
                </c:pt>
                <c:pt idx="4">
                  <c:v>2011.6</c:v>
                </c:pt>
                <c:pt idx="5">
                  <c:v>2011.7</c:v>
                </c:pt>
                <c:pt idx="6">
                  <c:v>2011.8</c:v>
                </c:pt>
                <c:pt idx="7">
                  <c:v>2011.9</c:v>
                </c:pt>
                <c:pt idx="8">
                  <c:v>2011.1</c:v>
                </c:pt>
                <c:pt idx="9">
                  <c:v>2011.11</c:v>
                </c:pt>
                <c:pt idx="10">
                  <c:v>2011.12</c:v>
                </c:pt>
                <c:pt idx="11">
                  <c:v>2012.1</c:v>
                </c:pt>
                <c:pt idx="12">
                  <c:v>2012.2</c:v>
                </c:pt>
                <c:pt idx="13">
                  <c:v>2012.3</c:v>
                </c:pt>
                <c:pt idx="14">
                  <c:v>2012.4</c:v>
                </c:pt>
                <c:pt idx="15">
                  <c:v>2012.5</c:v>
                </c:pt>
                <c:pt idx="16">
                  <c:v>2012.6</c:v>
                </c:pt>
                <c:pt idx="17">
                  <c:v>2012.7</c:v>
                </c:pt>
                <c:pt idx="18">
                  <c:v>2012.8</c:v>
                </c:pt>
                <c:pt idx="19">
                  <c:v>2012.9</c:v>
                </c:pt>
                <c:pt idx="20">
                  <c:v>2012.1</c:v>
                </c:pt>
                <c:pt idx="21">
                  <c:v>2012.11</c:v>
                </c:pt>
                <c:pt idx="22">
                  <c:v>2012.12</c:v>
                </c:pt>
                <c:pt idx="23">
                  <c:v>2013.1</c:v>
                </c:pt>
                <c:pt idx="24">
                  <c:v>2013.2</c:v>
                </c:pt>
                <c:pt idx="25">
                  <c:v>2013.3</c:v>
                </c:pt>
                <c:pt idx="26">
                  <c:v>2013.4</c:v>
                </c:pt>
                <c:pt idx="27">
                  <c:v>2013.5</c:v>
                </c:pt>
                <c:pt idx="28">
                  <c:v>2013.6</c:v>
                </c:pt>
                <c:pt idx="29">
                  <c:v>2013.7</c:v>
                </c:pt>
                <c:pt idx="30">
                  <c:v>2013.8</c:v>
                </c:pt>
                <c:pt idx="31">
                  <c:v>2013.9</c:v>
                </c:pt>
                <c:pt idx="32">
                  <c:v>2013.1</c:v>
                </c:pt>
                <c:pt idx="33">
                  <c:v>2013.11</c:v>
                </c:pt>
                <c:pt idx="34">
                  <c:v>2013.12</c:v>
                </c:pt>
                <c:pt idx="35">
                  <c:v>2014.1</c:v>
                </c:pt>
                <c:pt idx="36">
                  <c:v>2014.2</c:v>
                </c:pt>
                <c:pt idx="37">
                  <c:v>2014.3</c:v>
                </c:pt>
                <c:pt idx="38">
                  <c:v>2014.4</c:v>
                </c:pt>
                <c:pt idx="39">
                  <c:v>2014.5</c:v>
                </c:pt>
                <c:pt idx="40">
                  <c:v>2014.6</c:v>
                </c:pt>
                <c:pt idx="41">
                  <c:v>2014.7</c:v>
                </c:pt>
                <c:pt idx="42">
                  <c:v>2014.8</c:v>
                </c:pt>
                <c:pt idx="43">
                  <c:v>2014.9</c:v>
                </c:pt>
                <c:pt idx="44">
                  <c:v>2014.1</c:v>
                </c:pt>
                <c:pt idx="45">
                  <c:v>2014.11</c:v>
                </c:pt>
                <c:pt idx="46">
                  <c:v>2014.12</c:v>
                </c:pt>
                <c:pt idx="47">
                  <c:v>2015.1</c:v>
                </c:pt>
                <c:pt idx="48">
                  <c:v>2015.2</c:v>
                </c:pt>
                <c:pt idx="49">
                  <c:v>2015.3</c:v>
                </c:pt>
                <c:pt idx="50">
                  <c:v>2015.4</c:v>
                </c:pt>
                <c:pt idx="51">
                  <c:v>2015.5</c:v>
                </c:pt>
                <c:pt idx="52">
                  <c:v>2015.6</c:v>
                </c:pt>
                <c:pt idx="53">
                  <c:v>2015.7</c:v>
                </c:pt>
                <c:pt idx="54">
                  <c:v>2015.8</c:v>
                </c:pt>
                <c:pt idx="55">
                  <c:v>2015.9</c:v>
                </c:pt>
                <c:pt idx="56">
                  <c:v>2015.1</c:v>
                </c:pt>
                <c:pt idx="57">
                  <c:v>2015.11</c:v>
                </c:pt>
                <c:pt idx="58">
                  <c:v>2015.12</c:v>
                </c:pt>
                <c:pt idx="59">
                  <c:v>2016.1</c:v>
                </c:pt>
                <c:pt idx="60">
                  <c:v>2016.2</c:v>
                </c:pt>
                <c:pt idx="61">
                  <c:v>2016.3</c:v>
                </c:pt>
                <c:pt idx="62">
                  <c:v>2016.4</c:v>
                </c:pt>
                <c:pt idx="63">
                  <c:v>2016.5</c:v>
                </c:pt>
                <c:pt idx="64">
                  <c:v>2016.6</c:v>
                </c:pt>
                <c:pt idx="65">
                  <c:v>2016.7</c:v>
                </c:pt>
                <c:pt idx="66">
                  <c:v>2016.8</c:v>
                </c:pt>
                <c:pt idx="67">
                  <c:v>2016.9</c:v>
                </c:pt>
                <c:pt idx="68">
                  <c:v>2016.1</c:v>
                </c:pt>
                <c:pt idx="69">
                  <c:v>2016.11</c:v>
                </c:pt>
                <c:pt idx="70">
                  <c:v>2016.12</c:v>
                </c:pt>
                <c:pt idx="71">
                  <c:v>2017.1</c:v>
                </c:pt>
                <c:pt idx="72">
                  <c:v>2017.2</c:v>
                </c:pt>
                <c:pt idx="73">
                  <c:v>2017.3</c:v>
                </c:pt>
                <c:pt idx="74">
                  <c:v>2017.4</c:v>
                </c:pt>
                <c:pt idx="75">
                  <c:v>2017.5</c:v>
                </c:pt>
                <c:pt idx="76">
                  <c:v>2017.6</c:v>
                </c:pt>
                <c:pt idx="77">
                  <c:v>2017.7</c:v>
                </c:pt>
                <c:pt idx="78">
                  <c:v>2017.8</c:v>
                </c:pt>
                <c:pt idx="79">
                  <c:v>2017.9</c:v>
                </c:pt>
                <c:pt idx="80">
                  <c:v>2017.1</c:v>
                </c:pt>
                <c:pt idx="81">
                  <c:v>2017.11</c:v>
                </c:pt>
                <c:pt idx="82">
                  <c:v>2017.12</c:v>
                </c:pt>
                <c:pt idx="83">
                  <c:v>2018.1</c:v>
                </c:pt>
                <c:pt idx="84">
                  <c:v>2018.2</c:v>
                </c:pt>
                <c:pt idx="85">
                  <c:v>2018.3</c:v>
                </c:pt>
                <c:pt idx="86">
                  <c:v>2018.4</c:v>
                </c:pt>
                <c:pt idx="87">
                  <c:v>2018.5</c:v>
                </c:pt>
                <c:pt idx="88">
                  <c:v>2018.6</c:v>
                </c:pt>
                <c:pt idx="89">
                  <c:v>2018.7</c:v>
                </c:pt>
                <c:pt idx="90">
                  <c:v>2018.8</c:v>
                </c:pt>
                <c:pt idx="91">
                  <c:v>2018.9</c:v>
                </c:pt>
                <c:pt idx="92">
                  <c:v>2018.1</c:v>
                </c:pt>
                <c:pt idx="93">
                  <c:v>2018.11</c:v>
                </c:pt>
                <c:pt idx="94">
                  <c:v>2018.12</c:v>
                </c:pt>
                <c:pt idx="95">
                  <c:v>2019.1</c:v>
                </c:pt>
              </c:strCache>
            </c:strRef>
          </c:cat>
          <c:val>
            <c:numRef>
              <c:f>date!$F$52:$F$111</c:f>
              <c:numCache>
                <c:ptCount val="60"/>
              </c:numCache>
            </c:numRef>
          </c:val>
          <c:smooth val="0"/>
        </c:ser>
        <c:ser>
          <c:idx val="5"/>
          <c:order val="5"/>
          <c:tx>
            <c:strRef>
              <c:f>date!$G$51</c:f>
              <c:strCache>
                <c:ptCount val="1"/>
                <c:pt idx="0">
                  <c:v>家庭用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date!$A$52:$A$147</c:f>
              <c:strCache>
                <c:ptCount val="96"/>
                <c:pt idx="0">
                  <c:v>2011.2</c:v>
                </c:pt>
                <c:pt idx="1">
                  <c:v>2011.3</c:v>
                </c:pt>
                <c:pt idx="2">
                  <c:v>2011.4</c:v>
                </c:pt>
                <c:pt idx="3">
                  <c:v>2011.5</c:v>
                </c:pt>
                <c:pt idx="4">
                  <c:v>2011.6</c:v>
                </c:pt>
                <c:pt idx="5">
                  <c:v>2011.7</c:v>
                </c:pt>
                <c:pt idx="6">
                  <c:v>2011.8</c:v>
                </c:pt>
                <c:pt idx="7">
                  <c:v>2011.9</c:v>
                </c:pt>
                <c:pt idx="8">
                  <c:v>2011.1</c:v>
                </c:pt>
                <c:pt idx="9">
                  <c:v>2011.11</c:v>
                </c:pt>
                <c:pt idx="10">
                  <c:v>2011.12</c:v>
                </c:pt>
                <c:pt idx="11">
                  <c:v>2012.1</c:v>
                </c:pt>
                <c:pt idx="12">
                  <c:v>2012.2</c:v>
                </c:pt>
                <c:pt idx="13">
                  <c:v>2012.3</c:v>
                </c:pt>
                <c:pt idx="14">
                  <c:v>2012.4</c:v>
                </c:pt>
                <c:pt idx="15">
                  <c:v>2012.5</c:v>
                </c:pt>
                <c:pt idx="16">
                  <c:v>2012.6</c:v>
                </c:pt>
                <c:pt idx="17">
                  <c:v>2012.7</c:v>
                </c:pt>
                <c:pt idx="18">
                  <c:v>2012.8</c:v>
                </c:pt>
                <c:pt idx="19">
                  <c:v>2012.9</c:v>
                </c:pt>
                <c:pt idx="20">
                  <c:v>2012.1</c:v>
                </c:pt>
                <c:pt idx="21">
                  <c:v>2012.11</c:v>
                </c:pt>
                <c:pt idx="22">
                  <c:v>2012.12</c:v>
                </c:pt>
                <c:pt idx="23">
                  <c:v>2013.1</c:v>
                </c:pt>
                <c:pt idx="24">
                  <c:v>2013.2</c:v>
                </c:pt>
                <c:pt idx="25">
                  <c:v>2013.3</c:v>
                </c:pt>
                <c:pt idx="26">
                  <c:v>2013.4</c:v>
                </c:pt>
                <c:pt idx="27">
                  <c:v>2013.5</c:v>
                </c:pt>
                <c:pt idx="28">
                  <c:v>2013.6</c:v>
                </c:pt>
                <c:pt idx="29">
                  <c:v>2013.7</c:v>
                </c:pt>
                <c:pt idx="30">
                  <c:v>2013.8</c:v>
                </c:pt>
                <c:pt idx="31">
                  <c:v>2013.9</c:v>
                </c:pt>
                <c:pt idx="32">
                  <c:v>2013.1</c:v>
                </c:pt>
                <c:pt idx="33">
                  <c:v>2013.11</c:v>
                </c:pt>
                <c:pt idx="34">
                  <c:v>2013.12</c:v>
                </c:pt>
                <c:pt idx="35">
                  <c:v>2014.1</c:v>
                </c:pt>
                <c:pt idx="36">
                  <c:v>2014.2</c:v>
                </c:pt>
                <c:pt idx="37">
                  <c:v>2014.3</c:v>
                </c:pt>
                <c:pt idx="38">
                  <c:v>2014.4</c:v>
                </c:pt>
                <c:pt idx="39">
                  <c:v>2014.5</c:v>
                </c:pt>
                <c:pt idx="40">
                  <c:v>2014.6</c:v>
                </c:pt>
                <c:pt idx="41">
                  <c:v>2014.7</c:v>
                </c:pt>
                <c:pt idx="42">
                  <c:v>2014.8</c:v>
                </c:pt>
                <c:pt idx="43">
                  <c:v>2014.9</c:v>
                </c:pt>
                <c:pt idx="44">
                  <c:v>2014.1</c:v>
                </c:pt>
                <c:pt idx="45">
                  <c:v>2014.11</c:v>
                </c:pt>
                <c:pt idx="46">
                  <c:v>2014.12</c:v>
                </c:pt>
                <c:pt idx="47">
                  <c:v>2015.1</c:v>
                </c:pt>
                <c:pt idx="48">
                  <c:v>2015.2</c:v>
                </c:pt>
                <c:pt idx="49">
                  <c:v>2015.3</c:v>
                </c:pt>
                <c:pt idx="50">
                  <c:v>2015.4</c:v>
                </c:pt>
                <c:pt idx="51">
                  <c:v>2015.5</c:v>
                </c:pt>
                <c:pt idx="52">
                  <c:v>2015.6</c:v>
                </c:pt>
                <c:pt idx="53">
                  <c:v>2015.7</c:v>
                </c:pt>
                <c:pt idx="54">
                  <c:v>2015.8</c:v>
                </c:pt>
                <c:pt idx="55">
                  <c:v>2015.9</c:v>
                </c:pt>
                <c:pt idx="56">
                  <c:v>2015.1</c:v>
                </c:pt>
                <c:pt idx="57">
                  <c:v>2015.11</c:v>
                </c:pt>
                <c:pt idx="58">
                  <c:v>2015.12</c:v>
                </c:pt>
                <c:pt idx="59">
                  <c:v>2016.1</c:v>
                </c:pt>
                <c:pt idx="60">
                  <c:v>2016.2</c:v>
                </c:pt>
                <c:pt idx="61">
                  <c:v>2016.3</c:v>
                </c:pt>
                <c:pt idx="62">
                  <c:v>2016.4</c:v>
                </c:pt>
                <c:pt idx="63">
                  <c:v>2016.5</c:v>
                </c:pt>
                <c:pt idx="64">
                  <c:v>2016.6</c:v>
                </c:pt>
                <c:pt idx="65">
                  <c:v>2016.7</c:v>
                </c:pt>
                <c:pt idx="66">
                  <c:v>2016.8</c:v>
                </c:pt>
                <c:pt idx="67">
                  <c:v>2016.9</c:v>
                </c:pt>
                <c:pt idx="68">
                  <c:v>2016.1</c:v>
                </c:pt>
                <c:pt idx="69">
                  <c:v>2016.11</c:v>
                </c:pt>
                <c:pt idx="70">
                  <c:v>2016.12</c:v>
                </c:pt>
                <c:pt idx="71">
                  <c:v>2017.1</c:v>
                </c:pt>
                <c:pt idx="72">
                  <c:v>2017.2</c:v>
                </c:pt>
                <c:pt idx="73">
                  <c:v>2017.3</c:v>
                </c:pt>
                <c:pt idx="74">
                  <c:v>2017.4</c:v>
                </c:pt>
                <c:pt idx="75">
                  <c:v>2017.5</c:v>
                </c:pt>
                <c:pt idx="76">
                  <c:v>2017.6</c:v>
                </c:pt>
                <c:pt idx="77">
                  <c:v>2017.7</c:v>
                </c:pt>
                <c:pt idx="78">
                  <c:v>2017.8</c:v>
                </c:pt>
                <c:pt idx="79">
                  <c:v>2017.9</c:v>
                </c:pt>
                <c:pt idx="80">
                  <c:v>2017.1</c:v>
                </c:pt>
                <c:pt idx="81">
                  <c:v>2017.11</c:v>
                </c:pt>
                <c:pt idx="82">
                  <c:v>2017.12</c:v>
                </c:pt>
                <c:pt idx="83">
                  <c:v>2018.1</c:v>
                </c:pt>
                <c:pt idx="84">
                  <c:v>2018.2</c:v>
                </c:pt>
                <c:pt idx="85">
                  <c:v>2018.3</c:v>
                </c:pt>
                <c:pt idx="86">
                  <c:v>2018.4</c:v>
                </c:pt>
                <c:pt idx="87">
                  <c:v>2018.5</c:v>
                </c:pt>
                <c:pt idx="88">
                  <c:v>2018.6</c:v>
                </c:pt>
                <c:pt idx="89">
                  <c:v>2018.7</c:v>
                </c:pt>
                <c:pt idx="90">
                  <c:v>2018.8</c:v>
                </c:pt>
                <c:pt idx="91">
                  <c:v>2018.9</c:v>
                </c:pt>
                <c:pt idx="92">
                  <c:v>2018.1</c:v>
                </c:pt>
                <c:pt idx="93">
                  <c:v>2018.11</c:v>
                </c:pt>
                <c:pt idx="94">
                  <c:v>2018.12</c:v>
                </c:pt>
                <c:pt idx="95">
                  <c:v>2019.1</c:v>
                </c:pt>
              </c:strCache>
            </c:strRef>
          </c:cat>
          <c:val>
            <c:numRef>
              <c:f>date!$G$52:$G$147</c:f>
              <c:numCache>
                <c:ptCount val="96"/>
                <c:pt idx="0">
                  <c:v>315806.4</c:v>
                </c:pt>
                <c:pt idx="1">
                  <c:v>318264.6</c:v>
                </c:pt>
                <c:pt idx="2">
                  <c:v>319132.2</c:v>
                </c:pt>
                <c:pt idx="3">
                  <c:v>319276.8</c:v>
                </c:pt>
                <c:pt idx="4">
                  <c:v>319421.4</c:v>
                </c:pt>
                <c:pt idx="5">
                  <c:v>319566</c:v>
                </c:pt>
                <c:pt idx="6">
                  <c:v>319710.6</c:v>
                </c:pt>
                <c:pt idx="7">
                  <c:v>319903.39999999997</c:v>
                </c:pt>
                <c:pt idx="8">
                  <c:v>320192.6</c:v>
                </c:pt>
                <c:pt idx="9">
                  <c:v>320385.4</c:v>
                </c:pt>
                <c:pt idx="10">
                  <c:v>320481.80000000005</c:v>
                </c:pt>
                <c:pt idx="11">
                  <c:v>320433.60000000003</c:v>
                </c:pt>
                <c:pt idx="12">
                  <c:v>320481.80000000005</c:v>
                </c:pt>
                <c:pt idx="13">
                  <c:v>320289</c:v>
                </c:pt>
                <c:pt idx="14">
                  <c:v>323566.6</c:v>
                </c:pt>
                <c:pt idx="15">
                  <c:v>325639.2</c:v>
                </c:pt>
                <c:pt idx="16">
                  <c:v>325783.8</c:v>
                </c:pt>
                <c:pt idx="17">
                  <c:v>324916.2</c:v>
                </c:pt>
                <c:pt idx="18">
                  <c:v>325157.2</c:v>
                </c:pt>
                <c:pt idx="19">
                  <c:v>325205.4</c:v>
                </c:pt>
                <c:pt idx="20">
                  <c:v>325205.4</c:v>
                </c:pt>
                <c:pt idx="21">
                  <c:v>325253.6</c:v>
                </c:pt>
                <c:pt idx="22">
                  <c:v>320240.8</c:v>
                </c:pt>
                <c:pt idx="23">
                  <c:v>320433.60000000003</c:v>
                </c:pt>
                <c:pt idx="24">
                  <c:v>320530</c:v>
                </c:pt>
                <c:pt idx="25">
                  <c:v>320819.2</c:v>
                </c:pt>
                <c:pt idx="26">
                  <c:v>320819.2</c:v>
                </c:pt>
                <c:pt idx="27">
                  <c:v>321204.8</c:v>
                </c:pt>
                <c:pt idx="28">
                  <c:v>321204.8</c:v>
                </c:pt>
                <c:pt idx="29">
                  <c:v>321204.8</c:v>
                </c:pt>
                <c:pt idx="30">
                  <c:v>321542.19999999995</c:v>
                </c:pt>
                <c:pt idx="31">
                  <c:v>318553.80000000005</c:v>
                </c:pt>
                <c:pt idx="32">
                  <c:v>321831.39999999997</c:v>
                </c:pt>
                <c:pt idx="33">
                  <c:v>321686.8</c:v>
                </c:pt>
                <c:pt idx="34">
                  <c:v>323518.39999999997</c:v>
                </c:pt>
                <c:pt idx="35">
                  <c:v>328627.6</c:v>
                </c:pt>
                <c:pt idx="36">
                  <c:v>330748.4</c:v>
                </c:pt>
                <c:pt idx="37">
                  <c:v>330989.39999999997</c:v>
                </c:pt>
                <c:pt idx="38">
                  <c:v>332724.60000000003</c:v>
                </c:pt>
                <c:pt idx="39">
                  <c:v>343328.6</c:v>
                </c:pt>
                <c:pt idx="40">
                  <c:v>343376.8</c:v>
                </c:pt>
                <c:pt idx="41">
                  <c:v>343376.8</c:v>
                </c:pt>
                <c:pt idx="42">
                  <c:v>343280.39999999997</c:v>
                </c:pt>
                <c:pt idx="43">
                  <c:v>343232.19999999995</c:v>
                </c:pt>
                <c:pt idx="44">
                  <c:v>343087.60000000003</c:v>
                </c:pt>
                <c:pt idx="45">
                  <c:v>343039.4</c:v>
                </c:pt>
                <c:pt idx="46">
                  <c:v>345497.6</c:v>
                </c:pt>
                <c:pt idx="47">
                  <c:v>314649.60000000003</c:v>
                </c:pt>
                <c:pt idx="48">
                  <c:v>308239</c:v>
                </c:pt>
                <c:pt idx="49">
                  <c:v>308239</c:v>
                </c:pt>
                <c:pt idx="50">
                  <c:v>308239</c:v>
                </c:pt>
                <c:pt idx="51">
                  <c:v>308239</c:v>
                </c:pt>
                <c:pt idx="52">
                  <c:v>308239</c:v>
                </c:pt>
                <c:pt idx="53">
                  <c:v>308239</c:v>
                </c:pt>
                <c:pt idx="54">
                  <c:v>308239</c:v>
                </c:pt>
                <c:pt idx="55">
                  <c:v>305009.6</c:v>
                </c:pt>
                <c:pt idx="56">
                  <c:v>301780.19999999995</c:v>
                </c:pt>
                <c:pt idx="57">
                  <c:v>301780.19999999995</c:v>
                </c:pt>
                <c:pt idx="58">
                  <c:v>333929.6</c:v>
                </c:pt>
                <c:pt idx="59">
                  <c:v>333929.6</c:v>
                </c:pt>
                <c:pt idx="60">
                  <c:v>333930</c:v>
                </c:pt>
                <c:pt idx="61">
                  <c:v>333929.6</c:v>
                </c:pt>
                <c:pt idx="62">
                  <c:v>333929.6</c:v>
                </c:pt>
                <c:pt idx="63">
                  <c:v>333929.6</c:v>
                </c:pt>
                <c:pt idx="64">
                  <c:v>333929.6</c:v>
                </c:pt>
                <c:pt idx="65">
                  <c:v>333929.6</c:v>
                </c:pt>
                <c:pt idx="66">
                  <c:v>333929.6</c:v>
                </c:pt>
                <c:pt idx="67">
                  <c:v>333929.6</c:v>
                </c:pt>
                <c:pt idx="68">
                  <c:v>333929.6</c:v>
                </c:pt>
                <c:pt idx="69">
                  <c:v>333929.6</c:v>
                </c:pt>
                <c:pt idx="70">
                  <c:v>333929.6</c:v>
                </c:pt>
                <c:pt idx="71">
                  <c:v>333929.6</c:v>
                </c:pt>
                <c:pt idx="72">
                  <c:v>333929.6</c:v>
                </c:pt>
                <c:pt idx="73">
                  <c:v>333929.6</c:v>
                </c:pt>
                <c:pt idx="74">
                  <c:v>333929.6</c:v>
                </c:pt>
                <c:pt idx="75">
                  <c:v>333929.6</c:v>
                </c:pt>
                <c:pt idx="76">
                  <c:v>333929.6</c:v>
                </c:pt>
                <c:pt idx="77">
                  <c:v>333929.6</c:v>
                </c:pt>
                <c:pt idx="78">
                  <c:v>333929.6</c:v>
                </c:pt>
                <c:pt idx="79">
                  <c:v>333929.6</c:v>
                </c:pt>
                <c:pt idx="80">
                  <c:v>333929.6</c:v>
                </c:pt>
                <c:pt idx="81">
                  <c:v>333929.6</c:v>
                </c:pt>
                <c:pt idx="82">
                  <c:v>333929.6</c:v>
                </c:pt>
                <c:pt idx="83">
                  <c:v>333930</c:v>
                </c:pt>
                <c:pt idx="84">
                  <c:v>333929.6</c:v>
                </c:pt>
                <c:pt idx="85">
                  <c:v>333929.6</c:v>
                </c:pt>
                <c:pt idx="86">
                  <c:v>333929.6</c:v>
                </c:pt>
                <c:pt idx="87">
                  <c:v>333929.6</c:v>
                </c:pt>
                <c:pt idx="88">
                  <c:v>333929.6</c:v>
                </c:pt>
                <c:pt idx="89">
                  <c:v>333929.6</c:v>
                </c:pt>
                <c:pt idx="90">
                  <c:v>333929.6</c:v>
                </c:pt>
                <c:pt idx="91">
                  <c:v>333929.6</c:v>
                </c:pt>
                <c:pt idx="92">
                  <c:v>333929.6</c:v>
                </c:pt>
                <c:pt idx="93">
                  <c:v>333929.6</c:v>
                </c:pt>
                <c:pt idx="94">
                  <c:v>333929.6</c:v>
                </c:pt>
                <c:pt idx="95">
                  <c:v>333929.6</c:v>
                </c:pt>
              </c:numCache>
            </c:numRef>
          </c:val>
          <c:smooth val="0"/>
        </c:ser>
        <c:marker val="1"/>
        <c:axId val="63530622"/>
        <c:axId val="34904687"/>
      </c:lineChart>
      <c:catAx>
        <c:axId val="635306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904687"/>
        <c:crosses val="autoZero"/>
        <c:auto val="1"/>
        <c:lblOffset val="100"/>
        <c:tickLblSkip val="12"/>
        <c:tickMarkSkip val="12"/>
        <c:noMultiLvlLbl val="0"/>
      </c:catAx>
      <c:valAx>
        <c:axId val="34904687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円</a:t>
                </a: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/t)</a:t>
                </a:r>
              </a:p>
            </c:rich>
          </c:tx>
          <c:layout>
            <c:manualLayout>
              <c:xMode val="factor"/>
              <c:yMode val="factor"/>
              <c:x val="0.027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530622"/>
        <c:crossesAt val="1"/>
        <c:crossBetween val="midCat"/>
        <c:dispUnits/>
        <c:minorUnit val="10000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86075"/>
          <c:y val="0.116"/>
          <c:w val="0.1305"/>
          <c:h val="0.3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5905511811023623" right="0.5905511811023623" top="0.7874015748031497" bottom="0.7874015748031497" header="0.5118110236220472" footer="0.5118110236220472"/>
  <pageSetup horizontalDpi="600" verticalDpi="600" orientation="landscape" paperSize="9"/>
  <headerFooter>
    <oddFooter>&amp;C&amp;"ＭＳ ゴシック,標準"&amp;20-3-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6096000"/>
    <xdr:graphicFrame>
      <xdr:nvGraphicFramePr>
        <xdr:cNvPr id="1" name="Chart 1"/>
        <xdr:cNvGraphicFramePr/>
      </xdr:nvGraphicFramePr>
      <xdr:xfrm>
        <a:off x="0" y="0"/>
        <a:ext cx="95916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K154"/>
  <sheetViews>
    <sheetView tabSelected="1" zoomScale="70" zoomScaleNormal="70" zoomScaleSheetLayoutView="55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37" sqref="K37"/>
    </sheetView>
  </sheetViews>
  <sheetFormatPr defaultColWidth="10.58203125" defaultRowHeight="18"/>
  <cols>
    <col min="1" max="1" width="13.58203125" style="1" bestFit="1" customWidth="1"/>
    <col min="2" max="9" width="8.66015625" style="1" customWidth="1"/>
    <col min="10" max="10" width="9.66015625" style="1" customWidth="1"/>
    <col min="11" max="12" width="8" style="1" customWidth="1"/>
    <col min="13" max="16" width="8.66015625" style="1" customWidth="1"/>
    <col min="17" max="18" width="7.66015625" style="1" customWidth="1"/>
    <col min="19" max="21" width="8.66015625" style="1" customWidth="1"/>
    <col min="22" max="22" width="9.16015625" style="1" customWidth="1"/>
    <col min="23" max="23" width="10.58203125" style="1" customWidth="1"/>
    <col min="24" max="24" width="14.58203125" style="1" customWidth="1"/>
    <col min="25" max="30" width="10.58203125" style="1" customWidth="1"/>
    <col min="31" max="31" width="12.41015625" style="1" bestFit="1" customWidth="1"/>
    <col min="32" max="16384" width="10.58203125" style="1" customWidth="1"/>
  </cols>
  <sheetData>
    <row r="1" spans="1:22" ht="33.75" customHeight="1">
      <c r="A1" s="387" t="s">
        <v>87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</row>
    <row r="2" ht="22.5" customHeight="1" thickBot="1">
      <c r="V2" s="197">
        <v>43525</v>
      </c>
    </row>
    <row r="3" spans="1:28" s="3" customFormat="1" ht="24" customHeight="1" thickBot="1">
      <c r="A3" s="388"/>
      <c r="B3" s="393" t="s">
        <v>5</v>
      </c>
      <c r="C3" s="392"/>
      <c r="D3" s="392"/>
      <c r="E3" s="394"/>
      <c r="F3" s="393" t="s">
        <v>6</v>
      </c>
      <c r="G3" s="395"/>
      <c r="H3" s="395"/>
      <c r="I3" s="395"/>
      <c r="J3" s="395"/>
      <c r="K3" s="395"/>
      <c r="L3" s="396"/>
      <c r="M3" s="393" t="s">
        <v>7</v>
      </c>
      <c r="N3" s="392"/>
      <c r="O3" s="392"/>
      <c r="P3" s="392"/>
      <c r="Q3" s="392"/>
      <c r="R3" s="394"/>
      <c r="S3" s="405" t="s">
        <v>14</v>
      </c>
      <c r="T3" s="406"/>
      <c r="U3" s="407"/>
      <c r="V3" s="397" t="s">
        <v>4</v>
      </c>
      <c r="AA3" s="4"/>
      <c r="AB3" s="4"/>
    </row>
    <row r="4" spans="1:28" s="3" customFormat="1" ht="24" customHeight="1" thickBot="1">
      <c r="A4" s="389"/>
      <c r="B4" s="410" t="s">
        <v>131</v>
      </c>
      <c r="C4" s="392"/>
      <c r="D4" s="392"/>
      <c r="E4" s="394"/>
      <c r="F4" s="391" t="s">
        <v>39</v>
      </c>
      <c r="G4" s="392"/>
      <c r="H4" s="392"/>
      <c r="I4" s="392"/>
      <c r="J4" s="392"/>
      <c r="K4" s="392"/>
      <c r="L4" s="394"/>
      <c r="M4" s="393" t="s">
        <v>8</v>
      </c>
      <c r="N4" s="392"/>
      <c r="O4" s="392"/>
      <c r="P4" s="392"/>
      <c r="Q4" s="392"/>
      <c r="R4" s="394"/>
      <c r="S4" s="393" t="s">
        <v>9</v>
      </c>
      <c r="T4" s="392"/>
      <c r="U4" s="392"/>
      <c r="V4" s="398"/>
      <c r="AA4" s="4"/>
      <c r="AB4" s="4"/>
    </row>
    <row r="5" spans="1:28" s="3" customFormat="1" ht="24" customHeight="1" thickBot="1">
      <c r="A5" s="390"/>
      <c r="B5" s="379" t="s">
        <v>170</v>
      </c>
      <c r="C5" s="380" t="s">
        <v>171</v>
      </c>
      <c r="D5" s="381" t="s">
        <v>170</v>
      </c>
      <c r="E5" s="382" t="s">
        <v>171</v>
      </c>
      <c r="F5" s="391" t="s">
        <v>19</v>
      </c>
      <c r="G5" s="392"/>
      <c r="H5" s="383" t="s">
        <v>170</v>
      </c>
      <c r="I5" s="384" t="s">
        <v>171</v>
      </c>
      <c r="J5" s="6" t="s">
        <v>20</v>
      </c>
      <c r="K5" s="5" t="s">
        <v>21</v>
      </c>
      <c r="L5" s="2" t="s">
        <v>22</v>
      </c>
      <c r="M5" s="379" t="s">
        <v>170</v>
      </c>
      <c r="N5" s="380" t="s">
        <v>171</v>
      </c>
      <c r="O5" s="383" t="s">
        <v>170</v>
      </c>
      <c r="P5" s="380" t="s">
        <v>171</v>
      </c>
      <c r="Q5" s="385" t="s">
        <v>170</v>
      </c>
      <c r="R5" s="386" t="s">
        <v>171</v>
      </c>
      <c r="S5" s="391" t="s">
        <v>132</v>
      </c>
      <c r="T5" s="392"/>
      <c r="U5" s="394"/>
      <c r="V5" s="399"/>
      <c r="AA5" s="4"/>
      <c r="AB5" s="4"/>
    </row>
    <row r="6" spans="1:37" s="3" customFormat="1" ht="24" customHeight="1" thickBot="1">
      <c r="A6" s="7" t="s">
        <v>0</v>
      </c>
      <c r="B6" s="404" t="s">
        <v>1</v>
      </c>
      <c r="C6" s="403"/>
      <c r="D6" s="402" t="s">
        <v>11</v>
      </c>
      <c r="E6" s="409"/>
      <c r="F6" s="7" t="s">
        <v>1</v>
      </c>
      <c r="G6" s="8" t="s">
        <v>11</v>
      </c>
      <c r="H6" s="402" t="s">
        <v>11</v>
      </c>
      <c r="I6" s="411"/>
      <c r="J6" s="411"/>
      <c r="K6" s="411"/>
      <c r="L6" s="409"/>
      <c r="M6" s="404" t="s">
        <v>1</v>
      </c>
      <c r="N6" s="403"/>
      <c r="O6" s="402" t="s">
        <v>11</v>
      </c>
      <c r="P6" s="403"/>
      <c r="Q6" s="402" t="s">
        <v>12</v>
      </c>
      <c r="R6" s="409"/>
      <c r="S6" s="7" t="s">
        <v>1</v>
      </c>
      <c r="T6" s="9" t="s">
        <v>11</v>
      </c>
      <c r="U6" s="10" t="s">
        <v>15</v>
      </c>
      <c r="V6" s="11" t="s">
        <v>13</v>
      </c>
      <c r="AA6" s="4"/>
      <c r="AB6" s="4"/>
      <c r="AK6" s="12"/>
    </row>
    <row r="7" spans="1:37" s="3" customFormat="1" ht="24" customHeight="1">
      <c r="A7" s="198" t="s">
        <v>142</v>
      </c>
      <c r="B7" s="14">
        <v>863.75</v>
      </c>
      <c r="C7" s="15">
        <v>892.92</v>
      </c>
      <c r="D7" s="276">
        <f>B7*V7</f>
        <v>83369.15</v>
      </c>
      <c r="E7" s="277">
        <f>C7*V7</f>
        <v>86184.6384</v>
      </c>
      <c r="F7" s="275">
        <f>G7/V7</f>
        <v>965.1574803149607</v>
      </c>
      <c r="G7" s="76">
        <v>93157</v>
      </c>
      <c r="H7" s="73">
        <v>92689</v>
      </c>
      <c r="I7" s="77">
        <v>94716</v>
      </c>
      <c r="J7" s="76">
        <v>1586294</v>
      </c>
      <c r="K7" s="78">
        <v>93339</v>
      </c>
      <c r="L7" s="79">
        <v>89756</v>
      </c>
      <c r="M7" s="281">
        <f>O7/V7</f>
        <v>1570.6589307915458</v>
      </c>
      <c r="N7" s="282">
        <f>P7/V7</f>
        <v>1102.051388313303</v>
      </c>
      <c r="O7" s="24">
        <f aca="true" t="shared" si="0" ref="O7:P11">Q7*1000</f>
        <v>151600</v>
      </c>
      <c r="P7" s="18">
        <f t="shared" si="0"/>
        <v>106370</v>
      </c>
      <c r="Q7" s="25">
        <v>151.6</v>
      </c>
      <c r="R7" s="46">
        <v>106.37</v>
      </c>
      <c r="S7" s="27">
        <f>T7/V7</f>
        <v>3351.5779113137173</v>
      </c>
      <c r="T7" s="28">
        <f>U7*0.0482*1000</f>
        <v>323494.3</v>
      </c>
      <c r="U7" s="47">
        <v>6711.5</v>
      </c>
      <c r="V7" s="84">
        <v>96.52</v>
      </c>
      <c r="AA7" s="4"/>
      <c r="AB7" s="4"/>
      <c r="AK7" s="12"/>
    </row>
    <row r="8" spans="1:37" s="3" customFormat="1" ht="24" customHeight="1">
      <c r="A8" s="198" t="s">
        <v>106</v>
      </c>
      <c r="B8" s="243">
        <v>790.83</v>
      </c>
      <c r="C8" s="244">
        <v>810.42</v>
      </c>
      <c r="D8" s="16">
        <f>B8*V8</f>
        <v>83242.76580000001</v>
      </c>
      <c r="E8" s="278">
        <f>C8*V8</f>
        <v>85304.8092</v>
      </c>
      <c r="F8" s="275">
        <f>G8/V8</f>
        <v>884.5240357210716</v>
      </c>
      <c r="G8" s="76">
        <v>93105</v>
      </c>
      <c r="H8" s="73">
        <v>92513</v>
      </c>
      <c r="I8" s="77">
        <v>95218</v>
      </c>
      <c r="J8" s="76">
        <v>1345937</v>
      </c>
      <c r="K8" s="78">
        <v>93160</v>
      </c>
      <c r="L8" s="79">
        <v>92011</v>
      </c>
      <c r="M8" s="283">
        <f>O8/V8</f>
        <v>1423.8077142314269</v>
      </c>
      <c r="N8" s="284">
        <f>P8/V8</f>
        <v>971.4041421242637</v>
      </c>
      <c r="O8" s="97">
        <f t="shared" si="0"/>
        <v>149870</v>
      </c>
      <c r="P8" s="92">
        <f t="shared" si="0"/>
        <v>102250</v>
      </c>
      <c r="Q8" s="98">
        <v>149.87</v>
      </c>
      <c r="R8" s="99">
        <v>102.25</v>
      </c>
      <c r="S8" s="245">
        <f>T8/V8</f>
        <v>3223.218164544936</v>
      </c>
      <c r="T8" s="246">
        <f>U8*0.0482*1000</f>
        <v>339275.94399999996</v>
      </c>
      <c r="U8" s="292">
        <v>7038.92</v>
      </c>
      <c r="V8" s="84">
        <v>105.26</v>
      </c>
      <c r="AA8" s="4"/>
      <c r="AB8" s="4"/>
      <c r="AK8" s="12"/>
    </row>
    <row r="9" spans="1:28" s="3" customFormat="1" ht="21.75" customHeight="1">
      <c r="A9" s="13" t="s">
        <v>115</v>
      </c>
      <c r="B9" s="121">
        <v>416.25</v>
      </c>
      <c r="C9" s="317">
        <v>436.67</v>
      </c>
      <c r="D9" s="16">
        <f>B9*V9</f>
        <v>50270.5125</v>
      </c>
      <c r="E9" s="278">
        <f>C9*V9</f>
        <v>52736.6359</v>
      </c>
      <c r="F9" s="275">
        <f>G9/V9</f>
        <v>490.4032458391985</v>
      </c>
      <c r="G9" s="18">
        <v>59226</v>
      </c>
      <c r="H9" s="16">
        <v>58566</v>
      </c>
      <c r="I9" s="19">
        <v>62013</v>
      </c>
      <c r="J9" s="18">
        <v>655682</v>
      </c>
      <c r="K9" s="20">
        <v>59191</v>
      </c>
      <c r="L9" s="21">
        <v>59536</v>
      </c>
      <c r="M9" s="285">
        <f>O9/V9</f>
        <v>978.7198807650907</v>
      </c>
      <c r="N9" s="286">
        <f>P9/V9</f>
        <v>559.7416576964478</v>
      </c>
      <c r="O9" s="62">
        <f t="shared" si="0"/>
        <v>118200</v>
      </c>
      <c r="P9" s="61">
        <f t="shared" si="0"/>
        <v>67600</v>
      </c>
      <c r="Q9" s="287">
        <v>118.2</v>
      </c>
      <c r="R9" s="288">
        <v>67.6</v>
      </c>
      <c r="S9" s="293">
        <f>T9/V9</f>
        <v>2563.4561563302145</v>
      </c>
      <c r="T9" s="294">
        <f>U9*0.0482*1000</f>
        <v>309588.6</v>
      </c>
      <c r="U9" s="295">
        <v>6423</v>
      </c>
      <c r="V9" s="29">
        <v>120.77</v>
      </c>
      <c r="W9" s="30"/>
      <c r="AA9" s="4"/>
      <c r="AB9" s="4"/>
    </row>
    <row r="10" spans="1:28" s="3" customFormat="1" ht="21.75" customHeight="1">
      <c r="A10" s="242" t="s">
        <v>116</v>
      </c>
      <c r="B10" s="121">
        <v>361.25</v>
      </c>
      <c r="C10" s="317">
        <v>387.92</v>
      </c>
      <c r="D10" s="159">
        <f>B10*V10</f>
        <v>32429.4125</v>
      </c>
      <c r="E10" s="304">
        <f>C10*V10</f>
        <v>34823.5784</v>
      </c>
      <c r="F10" s="275">
        <f>G10/V10</f>
        <v>450.06126768408154</v>
      </c>
      <c r="G10" s="92">
        <v>40402</v>
      </c>
      <c r="H10" s="93">
        <v>39460</v>
      </c>
      <c r="I10" s="94">
        <v>43303</v>
      </c>
      <c r="J10" s="92">
        <v>666829</v>
      </c>
      <c r="K10" s="95">
        <v>40027</v>
      </c>
      <c r="L10" s="96">
        <v>43283</v>
      </c>
      <c r="M10" s="285">
        <f>O10/V10</f>
        <v>1135.1230923471094</v>
      </c>
      <c r="N10" s="286">
        <f>P10/V10</f>
        <v>575.9162303664922</v>
      </c>
      <c r="O10" s="62">
        <f t="shared" si="0"/>
        <v>101900</v>
      </c>
      <c r="P10" s="61">
        <f t="shared" si="0"/>
        <v>51700</v>
      </c>
      <c r="Q10" s="287">
        <v>101.9</v>
      </c>
      <c r="R10" s="288">
        <v>51.7</v>
      </c>
      <c r="S10" s="293">
        <f>T10/V10</f>
        <v>3719.835134231926</v>
      </c>
      <c r="T10" s="294">
        <f>U10*0.0482*1000</f>
        <v>333929.6</v>
      </c>
      <c r="U10" s="295">
        <v>6928</v>
      </c>
      <c r="V10" s="101">
        <v>89.77</v>
      </c>
      <c r="W10" s="30"/>
      <c r="X10" s="12"/>
      <c r="AA10" s="4"/>
      <c r="AB10" s="4"/>
    </row>
    <row r="11" spans="1:28" s="3" customFormat="1" ht="21.75" customHeight="1" thickBot="1">
      <c r="A11" s="247" t="s">
        <v>148</v>
      </c>
      <c r="B11" s="248">
        <v>426.25</v>
      </c>
      <c r="C11" s="249">
        <v>445.83</v>
      </c>
      <c r="D11" s="250">
        <f>B11*V11</f>
        <v>47944.6</v>
      </c>
      <c r="E11" s="279">
        <f>C11*V11</f>
        <v>50146.9584</v>
      </c>
      <c r="F11" s="280">
        <f>G11/V11</f>
        <v>497.7596017069701</v>
      </c>
      <c r="G11" s="251">
        <v>55988</v>
      </c>
      <c r="H11" s="250">
        <v>55639</v>
      </c>
      <c r="I11" s="252">
        <v>57783</v>
      </c>
      <c r="J11" s="251">
        <v>1724200</v>
      </c>
      <c r="K11" s="253">
        <v>56140</v>
      </c>
      <c r="L11" s="254">
        <v>51362</v>
      </c>
      <c r="M11" s="289">
        <f>O11/V11</f>
        <v>1079.302987197724</v>
      </c>
      <c r="N11" s="290">
        <f>P11/V11</f>
        <v>627.6671408250355</v>
      </c>
      <c r="O11" s="255">
        <f t="shared" si="0"/>
        <v>121399.99999999999</v>
      </c>
      <c r="P11" s="251">
        <f t="shared" si="0"/>
        <v>70600</v>
      </c>
      <c r="Q11" s="256">
        <v>121.39999999999999</v>
      </c>
      <c r="R11" s="291">
        <v>70.6</v>
      </c>
      <c r="S11" s="257">
        <f>T11/V11</f>
        <v>2968.790896159317</v>
      </c>
      <c r="T11" s="258">
        <f>U11*0.0482*1000</f>
        <v>333929.6</v>
      </c>
      <c r="U11" s="296">
        <v>6928</v>
      </c>
      <c r="V11" s="218">
        <v>112.48</v>
      </c>
      <c r="W11" s="30"/>
      <c r="AA11" s="4"/>
      <c r="AB11" s="4"/>
    </row>
    <row r="12" spans="1:28" s="3" customFormat="1" ht="21.75" customHeight="1">
      <c r="A12" s="13" t="s">
        <v>107</v>
      </c>
      <c r="B12" s="14">
        <v>887.08</v>
      </c>
      <c r="C12" s="15">
        <v>887.08</v>
      </c>
      <c r="D12" s="73">
        <v>73521.19039999999</v>
      </c>
      <c r="E12" s="74">
        <v>73521.19039999999</v>
      </c>
      <c r="F12" s="75">
        <v>966.7471042471043</v>
      </c>
      <c r="G12" s="18">
        <v>80124</v>
      </c>
      <c r="H12" s="16">
        <v>80267</v>
      </c>
      <c r="I12" s="19">
        <v>79651</v>
      </c>
      <c r="J12" s="18">
        <v>1894898</v>
      </c>
      <c r="K12" s="45">
        <v>80212</v>
      </c>
      <c r="L12" s="17">
        <v>77882</v>
      </c>
      <c r="M12" s="22">
        <v>1688.2239382239384</v>
      </c>
      <c r="N12" s="23">
        <v>1137.1862934362935</v>
      </c>
      <c r="O12" s="24">
        <v>139920</v>
      </c>
      <c r="P12" s="18">
        <v>94250</v>
      </c>
      <c r="Q12" s="25">
        <v>139.92</v>
      </c>
      <c r="R12" s="46">
        <v>94.25</v>
      </c>
      <c r="S12" s="27">
        <v>3904.037162162162</v>
      </c>
      <c r="T12" s="28">
        <v>323566.6</v>
      </c>
      <c r="U12" s="47">
        <v>6713</v>
      </c>
      <c r="V12" s="29">
        <v>82.88</v>
      </c>
      <c r="W12" s="30"/>
      <c r="AA12" s="4"/>
      <c r="AB12" s="4"/>
    </row>
    <row r="13" spans="1:28" s="3" customFormat="1" ht="21.75" customHeight="1">
      <c r="A13" s="13" t="s">
        <v>108</v>
      </c>
      <c r="B13" s="14">
        <v>863.75</v>
      </c>
      <c r="C13" s="15">
        <v>892.92</v>
      </c>
      <c r="D13" s="16">
        <v>86521.83750000001</v>
      </c>
      <c r="E13" s="17">
        <v>89443.79639999999</v>
      </c>
      <c r="F13" s="14">
        <v>929.989018668264</v>
      </c>
      <c r="G13" s="18">
        <v>93157</v>
      </c>
      <c r="H13" s="16">
        <v>92689</v>
      </c>
      <c r="I13" s="19">
        <v>94716</v>
      </c>
      <c r="J13" s="18">
        <v>1586294</v>
      </c>
      <c r="K13" s="45">
        <v>93339</v>
      </c>
      <c r="L13" s="17">
        <v>89756</v>
      </c>
      <c r="M13" s="22">
        <v>1513.4271738045322</v>
      </c>
      <c r="N13" s="23">
        <v>1061.894778875911</v>
      </c>
      <c r="O13" s="24">
        <v>151600</v>
      </c>
      <c r="P13" s="18">
        <v>106370</v>
      </c>
      <c r="Q13" s="25">
        <v>151.6</v>
      </c>
      <c r="R13" s="46">
        <v>106.37</v>
      </c>
      <c r="S13" s="27">
        <v>3229.4529300189674</v>
      </c>
      <c r="T13" s="28">
        <v>323494.3</v>
      </c>
      <c r="U13" s="47">
        <v>6711.5</v>
      </c>
      <c r="V13" s="29">
        <v>100.17</v>
      </c>
      <c r="W13" s="30"/>
      <c r="AA13" s="4"/>
      <c r="AB13" s="4"/>
    </row>
    <row r="14" spans="1:34" s="3" customFormat="1" ht="21.75" customHeight="1">
      <c r="A14" s="13" t="s">
        <v>109</v>
      </c>
      <c r="B14" s="14">
        <v>669.17</v>
      </c>
      <c r="C14" s="15">
        <v>689.58</v>
      </c>
      <c r="D14" s="16">
        <v>73608.7</v>
      </c>
      <c r="E14" s="17">
        <v>75853.8</v>
      </c>
      <c r="F14" s="14">
        <v>732.4727272727273</v>
      </c>
      <c r="G14" s="18">
        <v>80572</v>
      </c>
      <c r="H14" s="16">
        <v>79481</v>
      </c>
      <c r="I14" s="19">
        <v>84558</v>
      </c>
      <c r="J14" s="18">
        <v>621990</v>
      </c>
      <c r="K14" s="45">
        <v>80115</v>
      </c>
      <c r="L14" s="17">
        <v>87539</v>
      </c>
      <c r="M14" s="22">
        <v>1261.2727272727273</v>
      </c>
      <c r="N14" s="23">
        <v>823.2727272727273</v>
      </c>
      <c r="O14" s="24">
        <v>138740</v>
      </c>
      <c r="P14" s="18">
        <v>90560</v>
      </c>
      <c r="Q14" s="25">
        <v>138.74</v>
      </c>
      <c r="R14" s="46">
        <v>90.56</v>
      </c>
      <c r="S14" s="27">
        <v>3039.4481818181816</v>
      </c>
      <c r="T14" s="28">
        <v>334339.3</v>
      </c>
      <c r="U14" s="47">
        <v>6936.5</v>
      </c>
      <c r="V14" s="29">
        <v>110</v>
      </c>
      <c r="W14" s="30"/>
      <c r="AA14" s="4"/>
      <c r="AB14" s="4"/>
      <c r="AE14" s="48"/>
      <c r="AH14" s="49"/>
    </row>
    <row r="15" spans="1:23" s="3" customFormat="1" ht="21.75" customHeight="1">
      <c r="A15" s="13" t="s">
        <v>117</v>
      </c>
      <c r="B15" s="14">
        <v>378.33</v>
      </c>
      <c r="C15" s="15">
        <v>404.58</v>
      </c>
      <c r="D15" s="16">
        <v>45357.9837</v>
      </c>
      <c r="E15" s="17">
        <v>48505.0962</v>
      </c>
      <c r="F15" s="14">
        <v>441.6798732171157</v>
      </c>
      <c r="G15" s="18">
        <v>52953</v>
      </c>
      <c r="H15" s="16">
        <v>52028</v>
      </c>
      <c r="I15" s="19">
        <v>57029</v>
      </c>
      <c r="J15" s="18">
        <v>1363237</v>
      </c>
      <c r="K15" s="45">
        <v>52756</v>
      </c>
      <c r="L15" s="17">
        <v>56944</v>
      </c>
      <c r="M15" s="22">
        <v>947.5352406372508</v>
      </c>
      <c r="N15" s="23">
        <v>520.477104012011</v>
      </c>
      <c r="O15" s="24">
        <v>113600</v>
      </c>
      <c r="P15" s="18">
        <v>62400</v>
      </c>
      <c r="Q15" s="25">
        <v>113.6</v>
      </c>
      <c r="R15" s="46">
        <v>62.4</v>
      </c>
      <c r="S15" s="27">
        <v>2631.3203770122614</v>
      </c>
      <c r="T15" s="28">
        <v>315469</v>
      </c>
      <c r="U15" s="47">
        <v>6545</v>
      </c>
      <c r="V15" s="29">
        <v>119.89</v>
      </c>
      <c r="W15" s="30"/>
    </row>
    <row r="16" spans="1:23" s="3" customFormat="1" ht="21.75" customHeight="1" thickBot="1">
      <c r="A16" s="31" t="s">
        <v>118</v>
      </c>
      <c r="B16" s="32">
        <v>365.42</v>
      </c>
      <c r="C16" s="33">
        <v>411.67</v>
      </c>
      <c r="D16" s="34">
        <v>39743.0792</v>
      </c>
      <c r="E16" s="35">
        <v>44773.2292</v>
      </c>
      <c r="F16" s="32">
        <v>409.8197866862817</v>
      </c>
      <c r="G16" s="36">
        <v>44572</v>
      </c>
      <c r="H16" s="297">
        <v>44156</v>
      </c>
      <c r="I16" s="37">
        <v>46494</v>
      </c>
      <c r="J16" s="36">
        <v>779163</v>
      </c>
      <c r="K16" s="303">
        <v>44718</v>
      </c>
      <c r="L16" s="35">
        <v>41305</v>
      </c>
      <c r="M16" s="38">
        <v>978.3008458992276</v>
      </c>
      <c r="N16" s="39">
        <v>528.6870172857668</v>
      </c>
      <c r="O16" s="40">
        <v>106400</v>
      </c>
      <c r="P16" s="36">
        <v>57500</v>
      </c>
      <c r="Q16" s="41">
        <v>106.4</v>
      </c>
      <c r="R16" s="50">
        <v>57.5</v>
      </c>
      <c r="S16" s="42">
        <v>3070.3346818683335</v>
      </c>
      <c r="T16" s="43">
        <v>333929.6</v>
      </c>
      <c r="U16" s="51">
        <v>6928</v>
      </c>
      <c r="V16" s="44">
        <v>108.76</v>
      </c>
      <c r="W16" s="30"/>
    </row>
    <row r="17" spans="1:22" s="3" customFormat="1" ht="24.75" customHeight="1">
      <c r="A17" s="52">
        <v>42856</v>
      </c>
      <c r="B17" s="53">
        <v>385</v>
      </c>
      <c r="C17" s="54">
        <v>390</v>
      </c>
      <c r="D17" s="16">
        <f aca="true" t="shared" si="1" ref="D17:D34">B17*V17</f>
        <v>42935.2</v>
      </c>
      <c r="E17" s="17">
        <f aca="true" t="shared" si="2" ref="E17:E35">C17*V17</f>
        <v>43492.799999999996</v>
      </c>
      <c r="F17" s="102">
        <f aca="true" t="shared" si="3" ref="F17:F37">G17/V17</f>
        <v>462.02474892395986</v>
      </c>
      <c r="G17" s="222">
        <v>51525</v>
      </c>
      <c r="H17" s="298">
        <v>50661</v>
      </c>
      <c r="I17" s="314">
        <v>54895</v>
      </c>
      <c r="J17" s="222"/>
      <c r="K17" s="302">
        <v>51773</v>
      </c>
      <c r="L17" s="223">
        <v>47763</v>
      </c>
      <c r="M17" s="103">
        <f aca="true" t="shared" si="4" ref="M17:M37">O17/V17</f>
        <v>1022.2381635581062</v>
      </c>
      <c r="N17" s="104">
        <f aca="true" t="shared" si="5" ref="N17:N31">P17/V17</f>
        <v>573.8880918220947</v>
      </c>
      <c r="O17" s="161">
        <f aca="true" t="shared" si="6" ref="O17:O32">Q17*1000</f>
        <v>114000</v>
      </c>
      <c r="P17" s="158">
        <f aca="true" t="shared" si="7" ref="P17:P31">R17*1000</f>
        <v>64000</v>
      </c>
      <c r="Q17" s="118">
        <v>114</v>
      </c>
      <c r="R17" s="119">
        <v>64</v>
      </c>
      <c r="S17" s="106">
        <f aca="true" t="shared" si="8" ref="S17:S37">T17/V17</f>
        <v>2994.347202295552</v>
      </c>
      <c r="T17" s="107">
        <f aca="true" t="shared" si="9" ref="T17:T31">U17*0.0482*1000</f>
        <v>333929.6</v>
      </c>
      <c r="U17" s="120">
        <v>6928</v>
      </c>
      <c r="V17" s="29">
        <v>111.52</v>
      </c>
    </row>
    <row r="18" spans="1:22" s="3" customFormat="1" ht="24.75" customHeight="1">
      <c r="A18" s="70" t="s">
        <v>97</v>
      </c>
      <c r="B18" s="151">
        <v>385</v>
      </c>
      <c r="C18" s="152">
        <v>390</v>
      </c>
      <c r="D18" s="73">
        <f t="shared" si="1"/>
        <v>42688.799999999996</v>
      </c>
      <c r="E18" s="74">
        <f t="shared" si="2"/>
        <v>43243.2</v>
      </c>
      <c r="F18" s="85">
        <f t="shared" si="3"/>
        <v>425.7665945165945</v>
      </c>
      <c r="G18" s="158">
        <v>47209</v>
      </c>
      <c r="H18" s="159">
        <v>46988</v>
      </c>
      <c r="I18" s="315">
        <v>47755</v>
      </c>
      <c r="J18" s="158">
        <v>1602083</v>
      </c>
      <c r="K18" s="300">
        <v>47368</v>
      </c>
      <c r="L18" s="160">
        <v>44078</v>
      </c>
      <c r="M18" s="86">
        <f t="shared" si="4"/>
        <v>1010.1010101010102</v>
      </c>
      <c r="N18" s="87">
        <f t="shared" si="5"/>
        <v>532.1067821067821</v>
      </c>
      <c r="O18" s="114">
        <f t="shared" si="6"/>
        <v>112000</v>
      </c>
      <c r="P18" s="109">
        <f t="shared" si="7"/>
        <v>59000</v>
      </c>
      <c r="Q18" s="115">
        <v>112</v>
      </c>
      <c r="R18" s="116">
        <v>59</v>
      </c>
      <c r="S18" s="153">
        <f t="shared" si="8"/>
        <v>3011.6305916305914</v>
      </c>
      <c r="T18" s="89">
        <f t="shared" si="9"/>
        <v>333929.6</v>
      </c>
      <c r="U18" s="117">
        <v>6928</v>
      </c>
      <c r="V18" s="154">
        <v>110.88</v>
      </c>
    </row>
    <row r="19" spans="1:22" s="3" customFormat="1" ht="24.75" customHeight="1">
      <c r="A19" s="52" t="s">
        <v>98</v>
      </c>
      <c r="B19" s="155">
        <v>345</v>
      </c>
      <c r="C19" s="156">
        <v>365</v>
      </c>
      <c r="D19" s="16">
        <f t="shared" si="1"/>
        <v>38781.45</v>
      </c>
      <c r="E19" s="17">
        <f t="shared" si="2"/>
        <v>41029.65</v>
      </c>
      <c r="F19" s="157">
        <f t="shared" si="3"/>
        <v>418.66381994484476</v>
      </c>
      <c r="G19" s="158">
        <v>47062</v>
      </c>
      <c r="H19" s="159">
        <v>46811</v>
      </c>
      <c r="I19" s="315">
        <v>48586</v>
      </c>
      <c r="J19" s="158">
        <v>689889</v>
      </c>
      <c r="K19" s="300">
        <v>47147</v>
      </c>
      <c r="L19" s="160">
        <v>41850</v>
      </c>
      <c r="M19" s="103">
        <f t="shared" si="4"/>
        <v>989.2358331109332</v>
      </c>
      <c r="N19" s="104">
        <f t="shared" si="5"/>
        <v>510.6307268036652</v>
      </c>
      <c r="O19" s="161">
        <f t="shared" si="6"/>
        <v>111200</v>
      </c>
      <c r="P19" s="158">
        <f t="shared" si="7"/>
        <v>57400</v>
      </c>
      <c r="Q19" s="118">
        <v>111.2</v>
      </c>
      <c r="R19" s="119">
        <v>57.4</v>
      </c>
      <c r="S19" s="106">
        <f t="shared" si="8"/>
        <v>2970.6396228093586</v>
      </c>
      <c r="T19" s="107">
        <f t="shared" si="9"/>
        <v>333929.6</v>
      </c>
      <c r="U19" s="162">
        <v>6928</v>
      </c>
      <c r="V19" s="29">
        <v>112.41</v>
      </c>
    </row>
    <row r="20" spans="1:22" s="3" customFormat="1" ht="24.75" customHeight="1">
      <c r="A20" s="52" t="s">
        <v>99</v>
      </c>
      <c r="B20" s="155">
        <v>420</v>
      </c>
      <c r="C20" s="156">
        <v>460</v>
      </c>
      <c r="D20" s="16">
        <f t="shared" si="1"/>
        <v>46527.6</v>
      </c>
      <c r="E20" s="17">
        <f t="shared" si="2"/>
        <v>50958.8</v>
      </c>
      <c r="F20" s="102">
        <f t="shared" si="3"/>
        <v>424.55316844195704</v>
      </c>
      <c r="G20" s="158">
        <v>47032</v>
      </c>
      <c r="H20" s="159">
        <v>46638</v>
      </c>
      <c r="I20" s="315">
        <v>48894</v>
      </c>
      <c r="J20" s="158">
        <v>1448000</v>
      </c>
      <c r="K20" s="300">
        <v>47173</v>
      </c>
      <c r="L20" s="160">
        <v>44116</v>
      </c>
      <c r="M20" s="103">
        <f t="shared" si="4"/>
        <v>1029.0666185231992</v>
      </c>
      <c r="N20" s="104">
        <f t="shared" si="5"/>
        <v>550.6409099115364</v>
      </c>
      <c r="O20" s="161">
        <f t="shared" si="6"/>
        <v>114000</v>
      </c>
      <c r="P20" s="158">
        <f t="shared" si="7"/>
        <v>61000</v>
      </c>
      <c r="Q20" s="118">
        <v>114</v>
      </c>
      <c r="R20" s="119">
        <v>61</v>
      </c>
      <c r="S20" s="106">
        <f t="shared" si="8"/>
        <v>3014.3491604982846</v>
      </c>
      <c r="T20" s="107">
        <f t="shared" si="9"/>
        <v>333929.6</v>
      </c>
      <c r="U20" s="162">
        <v>6928</v>
      </c>
      <c r="V20" s="163">
        <v>110.78</v>
      </c>
    </row>
    <row r="21" spans="1:22" s="3" customFormat="1" ht="24.75" customHeight="1">
      <c r="A21" s="193" t="s">
        <v>100</v>
      </c>
      <c r="B21" s="155">
        <v>480</v>
      </c>
      <c r="C21" s="156">
        <v>500</v>
      </c>
      <c r="D21" s="16">
        <f t="shared" si="1"/>
        <v>52550.4</v>
      </c>
      <c r="E21" s="17">
        <f t="shared" si="2"/>
        <v>54740</v>
      </c>
      <c r="F21" s="102">
        <f t="shared" si="3"/>
        <v>473.07270734380705</v>
      </c>
      <c r="G21" s="222">
        <v>51792</v>
      </c>
      <c r="H21" s="298">
        <v>51375</v>
      </c>
      <c r="I21" s="314">
        <v>52875</v>
      </c>
      <c r="J21" s="222"/>
      <c r="K21" s="302">
        <v>51999</v>
      </c>
      <c r="L21" s="223">
        <v>48553</v>
      </c>
      <c r="M21" s="103">
        <f t="shared" si="4"/>
        <v>1085.1297040555353</v>
      </c>
      <c r="N21" s="104">
        <f t="shared" si="5"/>
        <v>601.0230179028133</v>
      </c>
      <c r="O21" s="161">
        <f t="shared" si="6"/>
        <v>118800</v>
      </c>
      <c r="P21" s="158">
        <f t="shared" si="7"/>
        <v>65800</v>
      </c>
      <c r="Q21" s="118">
        <v>118.8</v>
      </c>
      <c r="R21" s="119">
        <v>65.8</v>
      </c>
      <c r="S21" s="106">
        <f t="shared" si="8"/>
        <v>3050.14249177932</v>
      </c>
      <c r="T21" s="107">
        <f t="shared" si="9"/>
        <v>333929.6</v>
      </c>
      <c r="U21" s="162">
        <v>6928</v>
      </c>
      <c r="V21" s="163">
        <v>109.48</v>
      </c>
    </row>
    <row r="22" spans="1:22" s="3" customFormat="1" ht="24.75" customHeight="1">
      <c r="A22" s="193" t="s">
        <v>101</v>
      </c>
      <c r="B22" s="155">
        <v>575</v>
      </c>
      <c r="C22" s="156">
        <v>580</v>
      </c>
      <c r="D22" s="159">
        <f t="shared" si="1"/>
        <v>64630</v>
      </c>
      <c r="E22" s="195">
        <f t="shared" si="2"/>
        <v>65192</v>
      </c>
      <c r="F22" s="102">
        <f t="shared" si="3"/>
        <v>538.0071174377224</v>
      </c>
      <c r="G22" s="122">
        <v>60472</v>
      </c>
      <c r="H22" s="123">
        <v>60294</v>
      </c>
      <c r="I22" s="124">
        <v>61384</v>
      </c>
      <c r="J22" s="122">
        <v>1057111</v>
      </c>
      <c r="K22" s="125">
        <v>60737</v>
      </c>
      <c r="L22" s="126">
        <v>53136</v>
      </c>
      <c r="M22" s="103">
        <f t="shared" si="4"/>
        <v>1147.6868327402135</v>
      </c>
      <c r="N22" s="104">
        <f t="shared" si="5"/>
        <v>658.3629893238434</v>
      </c>
      <c r="O22" s="161">
        <f t="shared" si="6"/>
        <v>129000</v>
      </c>
      <c r="P22" s="158">
        <f t="shared" si="7"/>
        <v>74000</v>
      </c>
      <c r="Q22" s="118">
        <v>129</v>
      </c>
      <c r="R22" s="119">
        <v>74</v>
      </c>
      <c r="S22" s="106">
        <f t="shared" si="8"/>
        <v>2970.903914590747</v>
      </c>
      <c r="T22" s="107">
        <f t="shared" si="9"/>
        <v>333929.6</v>
      </c>
      <c r="U22" s="162">
        <v>6928</v>
      </c>
      <c r="V22" s="163">
        <v>112.4</v>
      </c>
    </row>
    <row r="23" spans="1:22" s="3" customFormat="1" ht="24.75" customHeight="1">
      <c r="A23" s="193" t="s">
        <v>140</v>
      </c>
      <c r="B23" s="57">
        <v>575</v>
      </c>
      <c r="C23" s="58">
        <v>580</v>
      </c>
      <c r="D23" s="123">
        <f t="shared" si="1"/>
        <v>65279.75</v>
      </c>
      <c r="E23" s="196">
        <f t="shared" si="2"/>
        <v>65847.4</v>
      </c>
      <c r="F23" s="121">
        <f t="shared" si="3"/>
        <v>588.1793358583634</v>
      </c>
      <c r="G23" s="122">
        <v>66776</v>
      </c>
      <c r="H23" s="123">
        <v>66574</v>
      </c>
      <c r="I23" s="124">
        <v>68651</v>
      </c>
      <c r="J23" s="122">
        <v>826000</v>
      </c>
      <c r="K23" s="125">
        <v>66944</v>
      </c>
      <c r="L23" s="126">
        <v>53766</v>
      </c>
      <c r="M23" s="127">
        <f t="shared" si="4"/>
        <v>1189.1130097771513</v>
      </c>
      <c r="N23" s="128">
        <f t="shared" si="5"/>
        <v>704.659561349423</v>
      </c>
      <c r="O23" s="136">
        <f t="shared" si="6"/>
        <v>135000</v>
      </c>
      <c r="P23" s="122">
        <f t="shared" si="7"/>
        <v>80000</v>
      </c>
      <c r="Q23" s="129">
        <v>135</v>
      </c>
      <c r="R23" s="130">
        <v>80</v>
      </c>
      <c r="S23" s="131">
        <f t="shared" si="8"/>
        <v>2941.3335682198535</v>
      </c>
      <c r="T23" s="132">
        <f t="shared" si="9"/>
        <v>333929.6</v>
      </c>
      <c r="U23" s="133">
        <v>6928</v>
      </c>
      <c r="V23" s="163">
        <v>113.53</v>
      </c>
    </row>
    <row r="24" spans="1:22" s="3" customFormat="1" ht="24.75" customHeight="1">
      <c r="A24" s="108" t="s">
        <v>141</v>
      </c>
      <c r="B24" s="57">
        <v>590</v>
      </c>
      <c r="C24" s="58">
        <v>570</v>
      </c>
      <c r="D24" s="123">
        <f t="shared" si="1"/>
        <v>66327.8</v>
      </c>
      <c r="E24" s="196">
        <f t="shared" si="2"/>
        <v>64079.4</v>
      </c>
      <c r="F24" s="121">
        <f t="shared" si="3"/>
        <v>612.880270414517</v>
      </c>
      <c r="G24" s="138">
        <v>68900</v>
      </c>
      <c r="H24" s="139">
        <v>68820</v>
      </c>
      <c r="I24" s="140">
        <v>69191</v>
      </c>
      <c r="J24" s="138">
        <v>3444143</v>
      </c>
      <c r="K24" s="141">
        <v>69103</v>
      </c>
      <c r="L24" s="142">
        <v>63863</v>
      </c>
      <c r="M24" s="127">
        <f t="shared" si="4"/>
        <v>1207.970112079701</v>
      </c>
      <c r="N24" s="128">
        <f t="shared" si="5"/>
        <v>711.6171499733143</v>
      </c>
      <c r="O24" s="136">
        <f t="shared" si="6"/>
        <v>135800</v>
      </c>
      <c r="P24" s="122">
        <f t="shared" si="7"/>
        <v>80000</v>
      </c>
      <c r="Q24" s="129">
        <v>135.8</v>
      </c>
      <c r="R24" s="130">
        <v>80</v>
      </c>
      <c r="S24" s="131">
        <f t="shared" si="8"/>
        <v>2970.375378046611</v>
      </c>
      <c r="T24" s="132">
        <f t="shared" si="9"/>
        <v>333929.6</v>
      </c>
      <c r="U24" s="133">
        <v>6928</v>
      </c>
      <c r="V24" s="219">
        <v>112.42</v>
      </c>
    </row>
    <row r="25" spans="1:22" s="3" customFormat="1" ht="24.75" customHeight="1">
      <c r="A25" s="199">
        <v>43101</v>
      </c>
      <c r="B25" s="200">
        <v>590</v>
      </c>
      <c r="C25" s="201">
        <v>570</v>
      </c>
      <c r="D25" s="134">
        <f t="shared" si="1"/>
        <v>66351.4</v>
      </c>
      <c r="E25" s="267">
        <f t="shared" si="2"/>
        <v>64102.2</v>
      </c>
      <c r="F25" s="268">
        <f t="shared" si="3"/>
        <v>606.1355148497244</v>
      </c>
      <c r="G25" s="222">
        <v>68166</v>
      </c>
      <c r="H25" s="298">
        <v>68190</v>
      </c>
      <c r="I25" s="314">
        <v>67942</v>
      </c>
      <c r="J25" s="222">
        <v>738300</v>
      </c>
      <c r="K25" s="302">
        <v>68256</v>
      </c>
      <c r="L25" s="223">
        <v>65145</v>
      </c>
      <c r="M25" s="272">
        <f t="shared" si="4"/>
        <v>1218.2109194380225</v>
      </c>
      <c r="N25" s="301">
        <f t="shared" si="5"/>
        <v>702.4719900409035</v>
      </c>
      <c r="O25" s="239">
        <f t="shared" si="6"/>
        <v>137000</v>
      </c>
      <c r="P25" s="240">
        <f t="shared" si="7"/>
        <v>79000</v>
      </c>
      <c r="Q25" s="241">
        <v>137</v>
      </c>
      <c r="R25" s="135">
        <v>79</v>
      </c>
      <c r="S25" s="270">
        <f t="shared" si="8"/>
        <v>2969.3188689311755</v>
      </c>
      <c r="T25" s="269">
        <f t="shared" si="9"/>
        <v>333929.6</v>
      </c>
      <c r="U25" s="236">
        <v>6928</v>
      </c>
      <c r="V25" s="237">
        <v>112.46</v>
      </c>
    </row>
    <row r="26" spans="1:22" s="3" customFormat="1" ht="24.75" customHeight="1">
      <c r="A26" s="233" t="s">
        <v>143</v>
      </c>
      <c r="B26" s="234">
        <v>525</v>
      </c>
      <c r="C26" s="235">
        <v>505</v>
      </c>
      <c r="D26" s="159">
        <f t="shared" si="1"/>
        <v>57398.25</v>
      </c>
      <c r="E26" s="195">
        <f t="shared" si="2"/>
        <v>55211.65</v>
      </c>
      <c r="F26" s="157">
        <f t="shared" si="3"/>
        <v>591.8229214305314</v>
      </c>
      <c r="G26" s="122">
        <v>64704</v>
      </c>
      <c r="H26" s="123">
        <v>64710</v>
      </c>
      <c r="I26" s="124">
        <v>64556</v>
      </c>
      <c r="J26" s="122">
        <v>1338636</v>
      </c>
      <c r="K26" s="125">
        <v>64926</v>
      </c>
      <c r="L26" s="126">
        <v>60826</v>
      </c>
      <c r="M26" s="103">
        <f t="shared" si="4"/>
        <v>1207.3538827403274</v>
      </c>
      <c r="N26" s="104">
        <f t="shared" si="5"/>
        <v>676.8499039604866</v>
      </c>
      <c r="O26" s="161">
        <f t="shared" si="6"/>
        <v>132000</v>
      </c>
      <c r="P26" s="158">
        <f t="shared" si="7"/>
        <v>74000</v>
      </c>
      <c r="Q26" s="118">
        <v>132</v>
      </c>
      <c r="R26" s="130">
        <v>74</v>
      </c>
      <c r="S26" s="271">
        <f t="shared" si="8"/>
        <v>3054.327266075185</v>
      </c>
      <c r="T26" s="107">
        <f t="shared" si="9"/>
        <v>333929.6</v>
      </c>
      <c r="U26" s="133">
        <v>6928</v>
      </c>
      <c r="V26" s="299">
        <v>109.33</v>
      </c>
    </row>
    <row r="27" spans="1:22" s="3" customFormat="1" ht="24.75" customHeight="1">
      <c r="A27" s="56" t="s">
        <v>145</v>
      </c>
      <c r="B27" s="234">
        <v>480</v>
      </c>
      <c r="C27" s="235">
        <v>465</v>
      </c>
      <c r="D27" s="123">
        <f t="shared" si="1"/>
        <v>51148.8</v>
      </c>
      <c r="E27" s="196">
        <f t="shared" si="2"/>
        <v>49550.4</v>
      </c>
      <c r="F27" s="309">
        <f t="shared" si="3"/>
        <v>541.1036036036036</v>
      </c>
      <c r="G27" s="122">
        <v>57660</v>
      </c>
      <c r="H27" s="123">
        <v>57751</v>
      </c>
      <c r="I27" s="124">
        <v>57128</v>
      </c>
      <c r="J27" s="122">
        <v>698286</v>
      </c>
      <c r="K27" s="125">
        <v>57682</v>
      </c>
      <c r="L27" s="126">
        <v>57009</v>
      </c>
      <c r="M27" s="127">
        <f t="shared" si="4"/>
        <v>1173.048048048048</v>
      </c>
      <c r="N27" s="128">
        <f t="shared" si="5"/>
        <v>628.7537537537537</v>
      </c>
      <c r="O27" s="136">
        <f t="shared" si="6"/>
        <v>125000</v>
      </c>
      <c r="P27" s="122">
        <f t="shared" si="7"/>
        <v>67000</v>
      </c>
      <c r="Q27" s="129">
        <v>125</v>
      </c>
      <c r="R27" s="130">
        <v>67</v>
      </c>
      <c r="S27" s="310">
        <f t="shared" si="8"/>
        <v>3133.7237237237237</v>
      </c>
      <c r="T27" s="132">
        <f t="shared" si="9"/>
        <v>333929.6</v>
      </c>
      <c r="U27" s="133">
        <v>6928</v>
      </c>
      <c r="V27" s="299">
        <v>106.56</v>
      </c>
    </row>
    <row r="28" spans="1:22" s="3" customFormat="1" ht="24.75" customHeight="1">
      <c r="A28" s="305" t="s">
        <v>147</v>
      </c>
      <c r="B28" s="306">
        <v>475</v>
      </c>
      <c r="C28" s="307">
        <v>470</v>
      </c>
      <c r="D28" s="134">
        <f t="shared" si="1"/>
        <v>50464</v>
      </c>
      <c r="E28" s="312">
        <f t="shared" si="2"/>
        <v>49932.799999999996</v>
      </c>
      <c r="F28" s="268">
        <f t="shared" si="3"/>
        <v>516.820406626506</v>
      </c>
      <c r="G28" s="240">
        <v>54907</v>
      </c>
      <c r="H28" s="238">
        <v>54851</v>
      </c>
      <c r="I28" s="259">
        <v>55177</v>
      </c>
      <c r="J28" s="240">
        <v>1479667</v>
      </c>
      <c r="K28" s="260">
        <v>54930</v>
      </c>
      <c r="L28" s="261">
        <v>54002</v>
      </c>
      <c r="M28" s="375">
        <f t="shared" si="4"/>
        <v>1138.9307228915663</v>
      </c>
      <c r="N28" s="365">
        <f t="shared" si="5"/>
        <v>602.4096385542169</v>
      </c>
      <c r="O28" s="373">
        <f t="shared" si="6"/>
        <v>121000</v>
      </c>
      <c r="P28" s="374">
        <f t="shared" si="7"/>
        <v>64000</v>
      </c>
      <c r="Q28" s="241">
        <v>121</v>
      </c>
      <c r="R28" s="350">
        <v>64</v>
      </c>
      <c r="S28" s="366">
        <f t="shared" si="8"/>
        <v>3143.1626506024095</v>
      </c>
      <c r="T28" s="269">
        <f t="shared" si="9"/>
        <v>333929.6</v>
      </c>
      <c r="U28" s="313">
        <v>6928</v>
      </c>
      <c r="V28" s="308">
        <v>106.24</v>
      </c>
    </row>
    <row r="29" spans="1:22" s="3" customFormat="1" ht="24.75" customHeight="1">
      <c r="A29" s="70" t="s">
        <v>150</v>
      </c>
      <c r="B29" s="151">
        <v>500</v>
      </c>
      <c r="C29" s="152">
        <v>505</v>
      </c>
      <c r="D29" s="159">
        <f t="shared" si="1"/>
        <v>54550</v>
      </c>
      <c r="E29" s="316">
        <f t="shared" si="2"/>
        <v>55095.5</v>
      </c>
      <c r="F29" s="157">
        <f t="shared" si="3"/>
        <v>529.8258478460128</v>
      </c>
      <c r="G29" s="109">
        <v>57804</v>
      </c>
      <c r="H29" s="110">
        <v>57674</v>
      </c>
      <c r="I29" s="111">
        <v>58267</v>
      </c>
      <c r="J29" s="109">
        <v>3028000</v>
      </c>
      <c r="K29" s="112">
        <v>57823</v>
      </c>
      <c r="L29" s="113">
        <v>57037</v>
      </c>
      <c r="M29" s="103">
        <f t="shared" si="4"/>
        <v>1127.4060494958753</v>
      </c>
      <c r="N29" s="104">
        <f t="shared" si="5"/>
        <v>614.1154903758021</v>
      </c>
      <c r="O29" s="161">
        <f t="shared" si="6"/>
        <v>123000</v>
      </c>
      <c r="P29" s="158">
        <f t="shared" si="7"/>
        <v>67000</v>
      </c>
      <c r="Q29" s="115">
        <v>123</v>
      </c>
      <c r="R29" s="116">
        <v>67</v>
      </c>
      <c r="S29" s="271">
        <f t="shared" si="8"/>
        <v>3060.7662694775436</v>
      </c>
      <c r="T29" s="107">
        <f t="shared" si="9"/>
        <v>333929.6</v>
      </c>
      <c r="U29" s="117">
        <v>6928</v>
      </c>
      <c r="V29" s="154">
        <v>109.1</v>
      </c>
    </row>
    <row r="30" spans="1:22" s="3" customFormat="1" ht="24.75" customHeight="1">
      <c r="A30" s="56" t="s">
        <v>152</v>
      </c>
      <c r="B30" s="234">
        <v>560</v>
      </c>
      <c r="C30" s="235">
        <v>560</v>
      </c>
      <c r="D30" s="159">
        <f t="shared" si="1"/>
        <v>61493.6</v>
      </c>
      <c r="E30" s="316">
        <f t="shared" si="2"/>
        <v>61493.6</v>
      </c>
      <c r="F30" s="157">
        <f t="shared" si="3"/>
        <v>566.5695291867771</v>
      </c>
      <c r="G30" s="122">
        <v>62215</v>
      </c>
      <c r="H30" s="123">
        <v>62215</v>
      </c>
      <c r="I30" s="124">
        <v>62196</v>
      </c>
      <c r="J30" s="122">
        <v>685333</v>
      </c>
      <c r="K30" s="125">
        <v>62024</v>
      </c>
      <c r="L30" s="126">
        <v>65357</v>
      </c>
      <c r="M30" s="103">
        <f t="shared" si="4"/>
        <v>1163.828430926145</v>
      </c>
      <c r="N30" s="104">
        <f t="shared" si="5"/>
        <v>653.8566615062381</v>
      </c>
      <c r="O30" s="161">
        <f t="shared" si="6"/>
        <v>127800</v>
      </c>
      <c r="P30" s="158">
        <f t="shared" si="7"/>
        <v>71800</v>
      </c>
      <c r="Q30" s="129">
        <v>127.8</v>
      </c>
      <c r="R30" s="130">
        <v>71.8</v>
      </c>
      <c r="S30" s="271">
        <f t="shared" si="8"/>
        <v>3040.9762316728893</v>
      </c>
      <c r="T30" s="107">
        <f t="shared" si="9"/>
        <v>333929.6</v>
      </c>
      <c r="U30" s="133">
        <v>6928</v>
      </c>
      <c r="V30" s="63">
        <v>109.81</v>
      </c>
    </row>
    <row r="31" spans="1:22" s="3" customFormat="1" ht="24.75" customHeight="1">
      <c r="A31" s="52" t="s">
        <v>156</v>
      </c>
      <c r="B31" s="155">
        <v>555</v>
      </c>
      <c r="C31" s="156">
        <v>570</v>
      </c>
      <c r="D31" s="159">
        <f t="shared" si="1"/>
        <v>61466.25</v>
      </c>
      <c r="E31" s="316">
        <f t="shared" si="2"/>
        <v>63127.5</v>
      </c>
      <c r="F31" s="157">
        <f t="shared" si="3"/>
        <v>593.2009029345372</v>
      </c>
      <c r="G31" s="158">
        <v>65697</v>
      </c>
      <c r="H31" s="159">
        <v>65425</v>
      </c>
      <c r="I31" s="315">
        <v>66992</v>
      </c>
      <c r="J31" s="158">
        <v>1679444</v>
      </c>
      <c r="K31" s="300">
        <v>65682</v>
      </c>
      <c r="L31" s="160">
        <v>65558</v>
      </c>
      <c r="M31" s="103">
        <f t="shared" si="4"/>
        <v>1182.844243792325</v>
      </c>
      <c r="N31" s="104">
        <f t="shared" si="5"/>
        <v>695.2595936794582</v>
      </c>
      <c r="O31" s="161">
        <f t="shared" si="6"/>
        <v>131000</v>
      </c>
      <c r="P31" s="158">
        <f t="shared" si="7"/>
        <v>77000</v>
      </c>
      <c r="Q31" s="118">
        <v>131</v>
      </c>
      <c r="R31" s="119">
        <v>77</v>
      </c>
      <c r="S31" s="271">
        <f t="shared" si="8"/>
        <v>3015.1656884875842</v>
      </c>
      <c r="T31" s="107">
        <f t="shared" si="9"/>
        <v>333929.6</v>
      </c>
      <c r="U31" s="120">
        <v>6928</v>
      </c>
      <c r="V31" s="163">
        <v>110.75</v>
      </c>
    </row>
    <row r="32" spans="1:22" s="3" customFormat="1" ht="24.75" customHeight="1">
      <c r="A32" s="108" t="s">
        <v>158</v>
      </c>
      <c r="B32" s="376">
        <v>580</v>
      </c>
      <c r="C32" s="377">
        <v>595</v>
      </c>
      <c r="D32" s="123">
        <f t="shared" si="1"/>
        <v>64571.4</v>
      </c>
      <c r="E32" s="316">
        <f t="shared" si="2"/>
        <v>66241.35</v>
      </c>
      <c r="F32" s="157">
        <f t="shared" si="3"/>
        <v>605.5869936225636</v>
      </c>
      <c r="G32" s="158">
        <v>67420</v>
      </c>
      <c r="H32" s="159">
        <v>66977</v>
      </c>
      <c r="I32" s="315">
        <v>69038</v>
      </c>
      <c r="J32" s="158">
        <v>676667</v>
      </c>
      <c r="K32" s="300">
        <v>67430</v>
      </c>
      <c r="L32" s="160">
        <v>67118</v>
      </c>
      <c r="M32" s="103">
        <f t="shared" si="4"/>
        <v>1203.6288511632085</v>
      </c>
      <c r="N32" s="104">
        <f aca="true" t="shared" si="10" ref="N32:N37">P32/V32</f>
        <v>718.5843887541544</v>
      </c>
      <c r="O32" s="161">
        <f t="shared" si="6"/>
        <v>134000</v>
      </c>
      <c r="P32" s="158">
        <f aca="true" t="shared" si="11" ref="P32:P37">R32*1000</f>
        <v>80000</v>
      </c>
      <c r="Q32" s="118">
        <v>134</v>
      </c>
      <c r="R32" s="119">
        <v>80</v>
      </c>
      <c r="S32" s="271">
        <f t="shared" si="8"/>
        <v>2999.4574687864906</v>
      </c>
      <c r="T32" s="107">
        <f aca="true" t="shared" si="12" ref="T32:T37">U32*0.0482*1000</f>
        <v>333929.6</v>
      </c>
      <c r="U32" s="120">
        <v>6928</v>
      </c>
      <c r="V32" s="163">
        <v>111.33</v>
      </c>
    </row>
    <row r="33" spans="1:22" s="3" customFormat="1" ht="24.75" customHeight="1">
      <c r="A33" s="52" t="s">
        <v>160</v>
      </c>
      <c r="B33" s="155">
        <v>600</v>
      </c>
      <c r="C33" s="156">
        <v>635</v>
      </c>
      <c r="D33" s="159">
        <f t="shared" si="1"/>
        <v>66678</v>
      </c>
      <c r="E33" s="316">
        <f t="shared" si="2"/>
        <v>70567.55</v>
      </c>
      <c r="F33" s="157">
        <f t="shared" si="3"/>
        <v>628.3631782596959</v>
      </c>
      <c r="G33" s="158">
        <v>69830</v>
      </c>
      <c r="H33" s="159">
        <v>68979</v>
      </c>
      <c r="I33" s="315">
        <v>73469</v>
      </c>
      <c r="J33" s="158">
        <v>934667</v>
      </c>
      <c r="K33" s="300">
        <v>69829</v>
      </c>
      <c r="L33" s="160">
        <v>69801</v>
      </c>
      <c r="M33" s="103">
        <f t="shared" si="4"/>
        <v>1220.1925672635653</v>
      </c>
      <c r="N33" s="104">
        <f t="shared" si="10"/>
        <v>741.4739494285972</v>
      </c>
      <c r="O33" s="161">
        <f>Q33*1000</f>
        <v>135600</v>
      </c>
      <c r="P33" s="158">
        <f t="shared" si="11"/>
        <v>82400</v>
      </c>
      <c r="Q33" s="118">
        <v>135.6</v>
      </c>
      <c r="R33" s="119">
        <v>82.4</v>
      </c>
      <c r="S33" s="271">
        <f t="shared" si="8"/>
        <v>3004.855574552326</v>
      </c>
      <c r="T33" s="107">
        <f t="shared" si="12"/>
        <v>333929.6</v>
      </c>
      <c r="U33" s="120">
        <v>6928</v>
      </c>
      <c r="V33" s="163">
        <v>111.13</v>
      </c>
    </row>
    <row r="34" spans="1:22" s="3" customFormat="1" ht="24.75" customHeight="1">
      <c r="A34" s="56" t="s">
        <v>161</v>
      </c>
      <c r="B34" s="234">
        <v>655</v>
      </c>
      <c r="C34" s="235">
        <v>655</v>
      </c>
      <c r="D34" s="159">
        <f t="shared" si="1"/>
        <v>73949.5</v>
      </c>
      <c r="E34" s="316">
        <f t="shared" si="2"/>
        <v>73949.5</v>
      </c>
      <c r="F34" s="157">
        <f t="shared" si="3"/>
        <v>661.5943312666076</v>
      </c>
      <c r="G34" s="122">
        <v>74694</v>
      </c>
      <c r="H34" s="123">
        <v>73886</v>
      </c>
      <c r="I34" s="124">
        <v>79749</v>
      </c>
      <c r="J34" s="122">
        <v>1675667</v>
      </c>
      <c r="K34" s="125">
        <v>74671</v>
      </c>
      <c r="L34" s="126">
        <v>74959</v>
      </c>
      <c r="M34" s="103">
        <f t="shared" si="4"/>
        <v>1248.8928255093</v>
      </c>
      <c r="N34" s="104">
        <f t="shared" si="10"/>
        <v>770.593445527015</v>
      </c>
      <c r="O34" s="161">
        <f>Q34*1000</f>
        <v>141000</v>
      </c>
      <c r="P34" s="158">
        <f t="shared" si="11"/>
        <v>87000</v>
      </c>
      <c r="Q34" s="118">
        <v>141</v>
      </c>
      <c r="R34" s="119">
        <v>87</v>
      </c>
      <c r="S34" s="271">
        <f t="shared" si="8"/>
        <v>2957.7466784765274</v>
      </c>
      <c r="T34" s="107">
        <f t="shared" si="12"/>
        <v>333929.6</v>
      </c>
      <c r="U34" s="120">
        <v>6928</v>
      </c>
      <c r="V34" s="163">
        <v>112.9</v>
      </c>
    </row>
    <row r="35" spans="1:22" s="3" customFormat="1" ht="24.75" customHeight="1">
      <c r="A35" s="56" t="s">
        <v>164</v>
      </c>
      <c r="B35" s="234">
        <v>540</v>
      </c>
      <c r="C35" s="235">
        <v>525</v>
      </c>
      <c r="D35" s="159">
        <f>B35*V35</f>
        <v>61020</v>
      </c>
      <c r="E35" s="316">
        <f t="shared" si="2"/>
        <v>59325</v>
      </c>
      <c r="F35" s="157">
        <f t="shared" si="3"/>
        <v>632.929203539823</v>
      </c>
      <c r="G35" s="122">
        <v>71521</v>
      </c>
      <c r="H35" s="123">
        <v>70415</v>
      </c>
      <c r="I35" s="124">
        <v>74646</v>
      </c>
      <c r="J35" s="122">
        <v>1774000</v>
      </c>
      <c r="K35" s="125">
        <v>71379</v>
      </c>
      <c r="L35" s="126">
        <v>74057</v>
      </c>
      <c r="M35" s="103">
        <f t="shared" si="4"/>
        <v>1221.2389380530974</v>
      </c>
      <c r="N35" s="104">
        <f t="shared" si="10"/>
        <v>725.6637168141593</v>
      </c>
      <c r="O35" s="161">
        <f>Q35*1000</f>
        <v>138000</v>
      </c>
      <c r="P35" s="158">
        <f t="shared" si="11"/>
        <v>82000</v>
      </c>
      <c r="Q35" s="129">
        <v>138</v>
      </c>
      <c r="R35" s="130">
        <v>82</v>
      </c>
      <c r="S35" s="271">
        <f t="shared" si="8"/>
        <v>2955.129203539823</v>
      </c>
      <c r="T35" s="107">
        <f t="shared" si="12"/>
        <v>333929.6</v>
      </c>
      <c r="U35" s="133">
        <v>6928</v>
      </c>
      <c r="V35" s="63">
        <v>113</v>
      </c>
    </row>
    <row r="36" spans="1:22" s="3" customFormat="1" ht="24.75" customHeight="1">
      <c r="A36" s="56" t="s">
        <v>166</v>
      </c>
      <c r="B36" s="234">
        <v>445</v>
      </c>
      <c r="C36" s="235">
        <v>415</v>
      </c>
      <c r="D36" s="159">
        <f>B36*V36</f>
        <v>50347.3</v>
      </c>
      <c r="E36" s="316">
        <f>C36*V36</f>
        <v>46953.1</v>
      </c>
      <c r="F36" s="157">
        <f t="shared" si="3"/>
        <v>537.2812444758706</v>
      </c>
      <c r="G36" s="122">
        <v>60788</v>
      </c>
      <c r="H36" s="123">
        <v>61142</v>
      </c>
      <c r="I36" s="124">
        <v>58773</v>
      </c>
      <c r="J36" s="122">
        <v>1152400</v>
      </c>
      <c r="K36" s="125">
        <v>61269</v>
      </c>
      <c r="L36" s="126">
        <v>53302</v>
      </c>
      <c r="M36" s="103">
        <f t="shared" si="4"/>
        <v>1134.8771433622062</v>
      </c>
      <c r="N36" s="104">
        <f t="shared" si="10"/>
        <v>625.7733781156089</v>
      </c>
      <c r="O36" s="161">
        <f>Q36*1000</f>
        <v>128400</v>
      </c>
      <c r="P36" s="158">
        <f t="shared" si="11"/>
        <v>70800</v>
      </c>
      <c r="Q36" s="129">
        <v>128.4</v>
      </c>
      <c r="R36" s="130">
        <v>70.8</v>
      </c>
      <c r="S36" s="271">
        <f t="shared" si="8"/>
        <v>2951.4725119321192</v>
      </c>
      <c r="T36" s="107">
        <f t="shared" si="12"/>
        <v>333929.6</v>
      </c>
      <c r="U36" s="133">
        <v>6928</v>
      </c>
      <c r="V36" s="63">
        <v>113.14</v>
      </c>
    </row>
    <row r="37" spans="1:22" s="3" customFormat="1" ht="24.75" customHeight="1">
      <c r="A37" s="56">
        <v>43466</v>
      </c>
      <c r="B37" s="234">
        <v>430</v>
      </c>
      <c r="C37" s="235">
        <v>420</v>
      </c>
      <c r="D37" s="123">
        <f>B37*V37</f>
        <v>47020.5</v>
      </c>
      <c r="E37" s="196">
        <f>C37*V37</f>
        <v>45927</v>
      </c>
      <c r="F37" s="157">
        <f t="shared" si="3"/>
        <v>486.58436213991774</v>
      </c>
      <c r="G37" s="122">
        <v>53208</v>
      </c>
      <c r="H37" s="123">
        <v>52977</v>
      </c>
      <c r="I37" s="124">
        <v>55114</v>
      </c>
      <c r="J37" s="122">
        <v>1425143</v>
      </c>
      <c r="K37" s="125">
        <v>53315</v>
      </c>
      <c r="L37" s="126">
        <v>48606</v>
      </c>
      <c r="M37" s="103">
        <f t="shared" si="4"/>
        <v>1104.7096479195245</v>
      </c>
      <c r="N37" s="104">
        <f t="shared" si="10"/>
        <v>574.302697759488</v>
      </c>
      <c r="O37" s="136">
        <f>Q37*1000</f>
        <v>120800</v>
      </c>
      <c r="P37" s="122">
        <f t="shared" si="11"/>
        <v>62800</v>
      </c>
      <c r="Q37" s="129">
        <v>120.8</v>
      </c>
      <c r="R37" s="130">
        <v>62.8</v>
      </c>
      <c r="S37" s="271">
        <f t="shared" si="8"/>
        <v>3053.768632830361</v>
      </c>
      <c r="T37" s="107">
        <f t="shared" si="12"/>
        <v>333929.6</v>
      </c>
      <c r="U37" s="133">
        <v>6928</v>
      </c>
      <c r="V37" s="299">
        <v>109.35</v>
      </c>
    </row>
    <row r="38" spans="1:22" s="3" customFormat="1" ht="24.75" customHeight="1">
      <c r="A38" s="56" t="s">
        <v>143</v>
      </c>
      <c r="B38" s="234">
        <v>440</v>
      </c>
      <c r="C38" s="235">
        <v>470</v>
      </c>
      <c r="D38" s="351">
        <f>B38*V38</f>
        <v>0</v>
      </c>
      <c r="E38" s="352">
        <f>C38*V38</f>
        <v>0</v>
      </c>
      <c r="F38" s="353"/>
      <c r="G38" s="354"/>
      <c r="H38" s="351"/>
      <c r="I38" s="355"/>
      <c r="J38" s="354"/>
      <c r="K38" s="356"/>
      <c r="L38" s="357"/>
      <c r="M38" s="358"/>
      <c r="N38" s="359"/>
      <c r="O38" s="360"/>
      <c r="P38" s="354"/>
      <c r="Q38" s="361"/>
      <c r="R38" s="362"/>
      <c r="S38" s="363"/>
      <c r="T38" s="364"/>
      <c r="U38" s="352"/>
      <c r="V38" s="63"/>
    </row>
    <row r="39" spans="1:22" s="3" customFormat="1" ht="24.75" customHeight="1" thickBot="1">
      <c r="A39" s="232" t="s">
        <v>172</v>
      </c>
      <c r="B39" s="202">
        <v>490</v>
      </c>
      <c r="C39" s="203">
        <v>520</v>
      </c>
      <c r="D39" s="204">
        <f>B39*V39</f>
        <v>0</v>
      </c>
      <c r="E39" s="205">
        <f>C39*V39</f>
        <v>0</v>
      </c>
      <c r="F39" s="206"/>
      <c r="G39" s="207"/>
      <c r="H39" s="204"/>
      <c r="I39" s="208"/>
      <c r="J39" s="207"/>
      <c r="K39" s="209"/>
      <c r="L39" s="210"/>
      <c r="M39" s="211"/>
      <c r="N39" s="212"/>
      <c r="O39" s="213"/>
      <c r="P39" s="207"/>
      <c r="Q39" s="214"/>
      <c r="R39" s="215"/>
      <c r="S39" s="216"/>
      <c r="T39" s="217"/>
      <c r="U39" s="205"/>
      <c r="V39" s="218"/>
    </row>
    <row r="40" spans="1:21" ht="18.75" customHeight="1">
      <c r="A40" s="164"/>
      <c r="B40" s="165"/>
      <c r="C40" s="165"/>
      <c r="D40" s="166"/>
      <c r="E40" s="166"/>
      <c r="F40" s="166"/>
      <c r="G40" s="166"/>
      <c r="Q40" s="165"/>
      <c r="R40" s="165"/>
      <c r="S40" s="400" t="s">
        <v>173</v>
      </c>
      <c r="T40" s="400"/>
      <c r="U40" s="400"/>
    </row>
    <row r="41" spans="1:21" ht="18.75" customHeight="1">
      <c r="A41" s="167" t="s">
        <v>10</v>
      </c>
      <c r="B41" s="168" t="s">
        <v>126</v>
      </c>
      <c r="C41" s="169"/>
      <c r="D41" s="169"/>
      <c r="E41" s="169"/>
      <c r="F41" s="170"/>
      <c r="G41" s="169"/>
      <c r="H41" s="170"/>
      <c r="Q41" s="166"/>
      <c r="S41" s="401"/>
      <c r="T41" s="401"/>
      <c r="U41" s="401"/>
    </row>
    <row r="42" spans="1:21" ht="18.75" customHeight="1">
      <c r="A42" s="171"/>
      <c r="B42" s="168" t="s">
        <v>127</v>
      </c>
      <c r="C42" s="169"/>
      <c r="D42" s="169"/>
      <c r="E42" s="169"/>
      <c r="F42" s="170"/>
      <c r="G42" s="169"/>
      <c r="H42" s="170"/>
      <c r="Q42" s="166"/>
      <c r="S42" s="401"/>
      <c r="T42" s="401"/>
      <c r="U42" s="401"/>
    </row>
    <row r="43" spans="1:21" ht="18.75" customHeight="1">
      <c r="A43" s="171"/>
      <c r="B43" s="172" t="s">
        <v>74</v>
      </c>
      <c r="C43" s="169"/>
      <c r="D43" s="169"/>
      <c r="E43" s="169"/>
      <c r="F43" s="170"/>
      <c r="G43" s="169"/>
      <c r="H43" s="170"/>
      <c r="Q43" s="166"/>
      <c r="S43" s="401"/>
      <c r="T43" s="401"/>
      <c r="U43" s="401"/>
    </row>
    <row r="44" spans="1:17" ht="18.75" customHeight="1">
      <c r="A44" s="171"/>
      <c r="B44" s="172" t="s">
        <v>76</v>
      </c>
      <c r="C44" s="169"/>
      <c r="D44" s="169"/>
      <c r="E44" s="169"/>
      <c r="F44" s="170"/>
      <c r="G44" s="169"/>
      <c r="H44" s="170"/>
      <c r="Q44" s="166"/>
    </row>
    <row r="45" spans="1:8" ht="21.75" customHeight="1">
      <c r="A45" s="173"/>
      <c r="B45" s="172" t="s">
        <v>75</v>
      </c>
      <c r="C45" s="170"/>
      <c r="D45" s="170"/>
      <c r="E45" s="170"/>
      <c r="F45" s="170"/>
      <c r="G45" s="170"/>
      <c r="H45" s="170"/>
    </row>
    <row r="46" ht="18.75">
      <c r="B46" s="173" t="s">
        <v>17</v>
      </c>
    </row>
    <row r="48" ht="17.25">
      <c r="O48" s="174"/>
    </row>
    <row r="49" spans="1:8" ht="17.25">
      <c r="A49" s="175"/>
      <c r="B49" s="175"/>
      <c r="C49" s="175"/>
      <c r="D49" s="175"/>
      <c r="E49" s="175"/>
      <c r="F49" s="175"/>
      <c r="G49" s="175"/>
      <c r="H49" s="175"/>
    </row>
    <row r="50" spans="1:10" ht="17.25">
      <c r="A50" s="408" t="s">
        <v>16</v>
      </c>
      <c r="B50" s="408"/>
      <c r="C50" s="408"/>
      <c r="D50" s="408"/>
      <c r="E50" s="408"/>
      <c r="F50" s="408"/>
      <c r="G50" s="408"/>
      <c r="H50" s="408"/>
      <c r="I50" s="175"/>
      <c r="J50" s="175"/>
    </row>
    <row r="51" spans="1:15" ht="18">
      <c r="A51" s="176"/>
      <c r="B51" s="177" t="s">
        <v>2</v>
      </c>
      <c r="C51" s="177" t="s">
        <v>3</v>
      </c>
      <c r="D51" s="178" t="s">
        <v>133</v>
      </c>
      <c r="E51" s="178" t="s">
        <v>134</v>
      </c>
      <c r="F51" s="177"/>
      <c r="G51" s="177" t="s">
        <v>128</v>
      </c>
      <c r="O51" s="166"/>
    </row>
    <row r="52" spans="1:7" ht="18">
      <c r="A52" s="179" t="s">
        <v>18</v>
      </c>
      <c r="B52" s="180">
        <v>67147.85</v>
      </c>
      <c r="C52" s="180">
        <v>73815</v>
      </c>
      <c r="D52" s="180">
        <v>132000</v>
      </c>
      <c r="E52" s="180">
        <v>97000</v>
      </c>
      <c r="F52" s="180"/>
      <c r="G52" s="180">
        <v>315806.4</v>
      </c>
    </row>
    <row r="53" spans="1:7" ht="18">
      <c r="A53" s="179" t="s">
        <v>25</v>
      </c>
      <c r="B53" s="180">
        <v>69199.2</v>
      </c>
      <c r="C53" s="180">
        <v>70936</v>
      </c>
      <c r="D53" s="180">
        <v>122000</v>
      </c>
      <c r="E53" s="180">
        <v>88000</v>
      </c>
      <c r="F53" s="180"/>
      <c r="G53" s="180">
        <v>318264.6</v>
      </c>
    </row>
    <row r="54" spans="1:7" ht="18">
      <c r="A54" s="179" t="s">
        <v>26</v>
      </c>
      <c r="B54" s="180">
        <v>73229.85</v>
      </c>
      <c r="C54" s="180">
        <v>75938</v>
      </c>
      <c r="D54" s="180">
        <v>122000</v>
      </c>
      <c r="E54" s="180">
        <v>92000</v>
      </c>
      <c r="F54" s="180"/>
      <c r="G54" s="180">
        <v>319132.2</v>
      </c>
    </row>
    <row r="55" spans="1:7" ht="18">
      <c r="A55" s="179" t="s">
        <v>27</v>
      </c>
      <c r="B55" s="180">
        <v>79025.9</v>
      </c>
      <c r="C55" s="180">
        <v>78568</v>
      </c>
      <c r="D55" s="180">
        <v>128000</v>
      </c>
      <c r="E55" s="180">
        <v>92000</v>
      </c>
      <c r="F55" s="180"/>
      <c r="G55" s="180">
        <v>319276.8</v>
      </c>
    </row>
    <row r="56" spans="1:7" ht="18">
      <c r="A56" s="179" t="s">
        <v>28</v>
      </c>
      <c r="B56" s="180">
        <v>72045.5</v>
      </c>
      <c r="C56" s="180">
        <v>78357</v>
      </c>
      <c r="D56" s="180">
        <v>132000</v>
      </c>
      <c r="E56" s="180">
        <v>95000</v>
      </c>
      <c r="F56" s="180"/>
      <c r="G56" s="180">
        <v>319421.4</v>
      </c>
    </row>
    <row r="57" spans="1:7" ht="18">
      <c r="A57" s="179" t="s">
        <v>29</v>
      </c>
      <c r="B57" s="180">
        <v>67150.70000000001</v>
      </c>
      <c r="C57" s="180">
        <v>73152</v>
      </c>
      <c r="D57" s="180">
        <v>120000</v>
      </c>
      <c r="E57" s="180">
        <v>83000</v>
      </c>
      <c r="F57" s="180"/>
      <c r="G57" s="180">
        <v>319566</v>
      </c>
    </row>
    <row r="58" spans="1:7" ht="18">
      <c r="A58" s="179" t="s">
        <v>30</v>
      </c>
      <c r="B58" s="180">
        <v>66985.4</v>
      </c>
      <c r="C58" s="180">
        <v>69117</v>
      </c>
      <c r="D58" s="180">
        <v>121000</v>
      </c>
      <c r="E58" s="180">
        <v>84000</v>
      </c>
      <c r="F58" s="180"/>
      <c r="G58" s="180">
        <v>319710.6</v>
      </c>
    </row>
    <row r="59" spans="1:7" ht="18">
      <c r="A59" s="179" t="s">
        <v>31</v>
      </c>
      <c r="B59" s="180">
        <v>63684.399999999994</v>
      </c>
      <c r="C59" s="180">
        <v>67746</v>
      </c>
      <c r="D59" s="180">
        <v>120300</v>
      </c>
      <c r="E59" s="180">
        <v>83300</v>
      </c>
      <c r="F59" s="180"/>
      <c r="G59" s="180">
        <v>319903.39999999997</v>
      </c>
    </row>
    <row r="60" spans="1:7" ht="18">
      <c r="A60" s="179" t="s">
        <v>32</v>
      </c>
      <c r="B60" s="180">
        <v>59442.5</v>
      </c>
      <c r="C60" s="180">
        <v>65048</v>
      </c>
      <c r="D60" s="180">
        <v>117000</v>
      </c>
      <c r="E60" s="180">
        <v>83000</v>
      </c>
      <c r="F60" s="180"/>
      <c r="G60" s="180">
        <v>320192.6</v>
      </c>
    </row>
    <row r="61" spans="1:7" ht="18">
      <c r="A61" s="179" t="s">
        <v>33</v>
      </c>
      <c r="B61" s="180">
        <v>60270.6</v>
      </c>
      <c r="C61" s="180">
        <v>63865</v>
      </c>
      <c r="D61" s="180">
        <v>112000</v>
      </c>
      <c r="E61" s="180">
        <v>82000</v>
      </c>
      <c r="F61" s="180"/>
      <c r="G61" s="180">
        <v>320385.4</v>
      </c>
    </row>
    <row r="62" spans="1:7" ht="18">
      <c r="A62" s="179" t="s">
        <v>34</v>
      </c>
      <c r="B62" s="180">
        <v>61676.1</v>
      </c>
      <c r="C62" s="180">
        <v>64863</v>
      </c>
      <c r="D62" s="180">
        <v>113000</v>
      </c>
      <c r="E62" s="180">
        <v>82000</v>
      </c>
      <c r="F62" s="180"/>
      <c r="G62" s="180">
        <v>320481.80000000005</v>
      </c>
    </row>
    <row r="63" spans="1:7" ht="18">
      <c r="A63" s="179" t="s">
        <v>23</v>
      </c>
      <c r="B63" s="180">
        <v>68024</v>
      </c>
      <c r="C63" s="180">
        <v>67547</v>
      </c>
      <c r="D63" s="180">
        <v>115000</v>
      </c>
      <c r="E63" s="180">
        <v>83000</v>
      </c>
      <c r="F63" s="180"/>
      <c r="G63" s="180">
        <v>320433.60000000003</v>
      </c>
    </row>
    <row r="64" spans="1:7" ht="18">
      <c r="A64" s="179" t="s">
        <v>24</v>
      </c>
      <c r="B64" s="180">
        <v>79058.25</v>
      </c>
      <c r="C64" s="180">
        <v>74958.35704838358</v>
      </c>
      <c r="D64" s="180">
        <v>121000</v>
      </c>
      <c r="E64" s="180">
        <v>88000</v>
      </c>
      <c r="F64" s="180"/>
      <c r="G64" s="180">
        <v>320481.80000000005</v>
      </c>
    </row>
    <row r="65" spans="1:7" ht="18">
      <c r="A65" s="179" t="s">
        <v>35</v>
      </c>
      <c r="B65" s="180">
        <v>97701.4</v>
      </c>
      <c r="C65" s="180">
        <v>92660</v>
      </c>
      <c r="D65" s="180">
        <v>134000</v>
      </c>
      <c r="E65" s="180">
        <v>98000</v>
      </c>
      <c r="F65" s="180"/>
      <c r="G65" s="180">
        <v>320289</v>
      </c>
    </row>
    <row r="66" spans="1:7" ht="18">
      <c r="A66" s="179" t="s">
        <v>36</v>
      </c>
      <c r="B66" s="180">
        <v>81762.15</v>
      </c>
      <c r="C66" s="180">
        <v>96918</v>
      </c>
      <c r="D66" s="180">
        <v>156000</v>
      </c>
      <c r="E66" s="180">
        <v>115000</v>
      </c>
      <c r="F66" s="180"/>
      <c r="G66" s="180">
        <v>323566.6</v>
      </c>
    </row>
    <row r="67" spans="1:7" ht="18">
      <c r="A67" s="179" t="s">
        <v>37</v>
      </c>
      <c r="B67" s="180">
        <v>68558.05</v>
      </c>
      <c r="C67" s="180">
        <v>78449</v>
      </c>
      <c r="D67" s="180">
        <v>146000</v>
      </c>
      <c r="E67" s="180">
        <v>100000</v>
      </c>
      <c r="F67" s="180"/>
      <c r="G67" s="180">
        <v>325639.2</v>
      </c>
    </row>
    <row r="68" spans="1:7" ht="18">
      <c r="A68" s="179" t="s">
        <v>38</v>
      </c>
      <c r="B68" s="180">
        <v>57272.575</v>
      </c>
      <c r="C68" s="180">
        <v>66539</v>
      </c>
      <c r="D68" s="180">
        <v>119000</v>
      </c>
      <c r="E68" s="180">
        <v>91000</v>
      </c>
      <c r="F68" s="180"/>
      <c r="G68" s="180">
        <v>325783.8</v>
      </c>
    </row>
    <row r="69" spans="1:7" ht="18">
      <c r="A69" s="179" t="s">
        <v>40</v>
      </c>
      <c r="B69" s="180">
        <v>47513.2</v>
      </c>
      <c r="C69" s="180">
        <v>57171</v>
      </c>
      <c r="D69" s="180">
        <v>119000</v>
      </c>
      <c r="E69" s="180">
        <v>80000</v>
      </c>
      <c r="F69" s="180"/>
      <c r="G69" s="180">
        <v>324916.2</v>
      </c>
    </row>
    <row r="70" spans="1:7" ht="18">
      <c r="A70" s="179" t="s">
        <v>41</v>
      </c>
      <c r="B70" s="180">
        <v>60829.74999999999</v>
      </c>
      <c r="C70" s="180">
        <v>58463</v>
      </c>
      <c r="D70" s="180">
        <v>111000</v>
      </c>
      <c r="E70" s="180">
        <v>69000</v>
      </c>
      <c r="F70" s="180"/>
      <c r="G70" s="180">
        <v>325157.2</v>
      </c>
    </row>
    <row r="71" spans="1:9" ht="18">
      <c r="A71" s="179" t="s">
        <v>42</v>
      </c>
      <c r="B71" s="180">
        <v>74603.5</v>
      </c>
      <c r="C71" s="180">
        <v>72612</v>
      </c>
      <c r="D71" s="180">
        <v>127000</v>
      </c>
      <c r="E71" s="180">
        <v>81000</v>
      </c>
      <c r="F71" s="180"/>
      <c r="G71" s="180">
        <v>325205.4</v>
      </c>
      <c r="I71" s="181"/>
    </row>
    <row r="72" spans="1:9" ht="18">
      <c r="A72" s="179" t="s">
        <v>43</v>
      </c>
      <c r="B72" s="180">
        <v>77908.5</v>
      </c>
      <c r="C72" s="180">
        <v>82304</v>
      </c>
      <c r="D72" s="180">
        <v>143000</v>
      </c>
      <c r="E72" s="180">
        <v>94000</v>
      </c>
      <c r="F72" s="180"/>
      <c r="G72" s="180">
        <v>325205.4</v>
      </c>
      <c r="I72" s="182"/>
    </row>
    <row r="73" spans="1:9" ht="18">
      <c r="A73" s="179" t="s">
        <v>44</v>
      </c>
      <c r="B73" s="180">
        <v>81436.8</v>
      </c>
      <c r="C73" s="180">
        <v>85955</v>
      </c>
      <c r="D73" s="180">
        <v>147000</v>
      </c>
      <c r="E73" s="180">
        <v>97000</v>
      </c>
      <c r="F73" s="180"/>
      <c r="G73" s="180">
        <v>325253.6</v>
      </c>
      <c r="I73" s="182"/>
    </row>
    <row r="74" spans="1:9" ht="18">
      <c r="A74" s="179" t="s">
        <v>45</v>
      </c>
      <c r="B74" s="180">
        <v>80663.8</v>
      </c>
      <c r="C74" s="180">
        <v>88587</v>
      </c>
      <c r="D74" s="180">
        <v>149000</v>
      </c>
      <c r="E74" s="180">
        <v>99000</v>
      </c>
      <c r="F74" s="180"/>
      <c r="G74" s="180">
        <v>320240.8</v>
      </c>
      <c r="I74" s="181"/>
    </row>
    <row r="75" spans="1:9" ht="18">
      <c r="A75" s="179" t="s">
        <v>46</v>
      </c>
      <c r="B75" s="180">
        <v>83161.4</v>
      </c>
      <c r="C75" s="180">
        <v>89434</v>
      </c>
      <c r="D75" s="180">
        <v>149000</v>
      </c>
      <c r="E75" s="180">
        <v>99000</v>
      </c>
      <c r="F75" s="180"/>
      <c r="G75" s="180">
        <v>320433.60000000003</v>
      </c>
      <c r="I75" s="182"/>
    </row>
    <row r="76" spans="1:9" ht="18">
      <c r="A76" s="179" t="s">
        <v>47</v>
      </c>
      <c r="B76" s="180">
        <v>83246.8</v>
      </c>
      <c r="C76" s="180">
        <v>90085</v>
      </c>
      <c r="D76" s="180">
        <v>151000</v>
      </c>
      <c r="E76" s="180">
        <v>103000</v>
      </c>
      <c r="F76" s="180"/>
      <c r="G76" s="180">
        <v>320530</v>
      </c>
      <c r="I76" s="182"/>
    </row>
    <row r="77" spans="1:7" ht="18">
      <c r="A77" s="179" t="s">
        <v>48</v>
      </c>
      <c r="B77" s="180">
        <v>84201.59999999999</v>
      </c>
      <c r="C77" s="180">
        <v>90016</v>
      </c>
      <c r="D77" s="180">
        <v>151000</v>
      </c>
      <c r="E77" s="180">
        <v>103000</v>
      </c>
      <c r="F77" s="180"/>
      <c r="G77" s="180">
        <v>320819.2</v>
      </c>
    </row>
    <row r="78" spans="1:7" ht="18">
      <c r="A78" s="179" t="s">
        <v>49</v>
      </c>
      <c r="B78" s="180">
        <v>77918.75</v>
      </c>
      <c r="C78" s="180">
        <v>88237</v>
      </c>
      <c r="D78" s="180">
        <v>146000</v>
      </c>
      <c r="E78" s="180">
        <v>100000</v>
      </c>
      <c r="F78" s="180"/>
      <c r="G78" s="180">
        <v>320819.2</v>
      </c>
    </row>
    <row r="79" spans="1:7" ht="18">
      <c r="A79" s="179" t="s">
        <v>50</v>
      </c>
      <c r="B79" s="180">
        <v>75001.70000000001</v>
      </c>
      <c r="C79" s="180">
        <v>83193</v>
      </c>
      <c r="D79" s="180">
        <v>140000</v>
      </c>
      <c r="E79" s="180">
        <v>96000</v>
      </c>
      <c r="F79" s="180"/>
      <c r="G79" s="180">
        <v>321204.8</v>
      </c>
    </row>
    <row r="80" spans="1:7" ht="18">
      <c r="A80" s="179" t="s">
        <v>51</v>
      </c>
      <c r="B80" s="180">
        <v>75659.09999999999</v>
      </c>
      <c r="C80" s="180">
        <v>82230</v>
      </c>
      <c r="D80" s="180">
        <v>140000</v>
      </c>
      <c r="E80" s="180">
        <v>96000</v>
      </c>
      <c r="F80" s="180"/>
      <c r="G80" s="180">
        <v>321204.8</v>
      </c>
    </row>
    <row r="81" spans="1:7" ht="18">
      <c r="A81" s="179" t="s">
        <v>52</v>
      </c>
      <c r="B81" s="180">
        <v>78259.375</v>
      </c>
      <c r="C81" s="180">
        <v>81478</v>
      </c>
      <c r="D81" s="180">
        <v>164600</v>
      </c>
      <c r="E81" s="180">
        <v>99400</v>
      </c>
      <c r="F81" s="180"/>
      <c r="G81" s="180">
        <v>321204.8</v>
      </c>
    </row>
    <row r="82" spans="1:7" ht="18">
      <c r="A82" s="179" t="s">
        <v>53</v>
      </c>
      <c r="B82" s="180">
        <v>80720.8</v>
      </c>
      <c r="C82" s="180">
        <v>85227</v>
      </c>
      <c r="D82" s="180">
        <v>146200</v>
      </c>
      <c r="E82" s="180">
        <v>99400</v>
      </c>
      <c r="F82" s="180"/>
      <c r="G82" s="180">
        <v>321542.19999999995</v>
      </c>
    </row>
    <row r="83" spans="1:9" ht="18">
      <c r="A83" s="179" t="s">
        <v>54</v>
      </c>
      <c r="B83" s="180">
        <v>85206.375</v>
      </c>
      <c r="C83" s="180">
        <v>87237</v>
      </c>
      <c r="D83" s="180">
        <v>147000</v>
      </c>
      <c r="E83" s="180">
        <v>101000</v>
      </c>
      <c r="F83" s="180"/>
      <c r="G83" s="180">
        <v>318553.80000000005</v>
      </c>
      <c r="I83" s="181"/>
    </row>
    <row r="84" spans="1:9" ht="18">
      <c r="A84" s="179" t="s">
        <v>55</v>
      </c>
      <c r="B84" s="180">
        <v>82072.15</v>
      </c>
      <c r="C84" s="180">
        <v>88103</v>
      </c>
      <c r="D84" s="180">
        <v>148000</v>
      </c>
      <c r="E84" s="180">
        <v>103000</v>
      </c>
      <c r="F84" s="180"/>
      <c r="G84" s="180">
        <v>321831.39999999997</v>
      </c>
      <c r="I84" s="182"/>
    </row>
    <row r="85" spans="1:9" ht="18">
      <c r="A85" s="179" t="s">
        <v>56</v>
      </c>
      <c r="B85" s="180">
        <v>88112.75</v>
      </c>
      <c r="C85" s="180">
        <v>90464</v>
      </c>
      <c r="D85" s="180">
        <v>148000</v>
      </c>
      <c r="E85" s="180">
        <v>103000</v>
      </c>
      <c r="F85" s="180"/>
      <c r="G85" s="180">
        <v>321686.8</v>
      </c>
      <c r="I85" s="182"/>
    </row>
    <row r="86" spans="1:9" ht="18">
      <c r="A86" s="179" t="s">
        <v>57</v>
      </c>
      <c r="B86" s="180">
        <v>118563.375</v>
      </c>
      <c r="C86" s="180">
        <v>100828</v>
      </c>
      <c r="D86" s="180">
        <v>163000</v>
      </c>
      <c r="E86" s="180">
        <v>123000</v>
      </c>
      <c r="F86" s="180"/>
      <c r="G86" s="180">
        <v>323518.39999999997</v>
      </c>
      <c r="I86" s="181"/>
    </row>
    <row r="87" spans="1:9" ht="18">
      <c r="A87" s="179" t="s">
        <v>58</v>
      </c>
      <c r="B87" s="180">
        <v>106097.95000000001</v>
      </c>
      <c r="C87" s="180">
        <v>114369</v>
      </c>
      <c r="D87" s="180">
        <v>174000</v>
      </c>
      <c r="E87" s="180">
        <v>132000</v>
      </c>
      <c r="F87" s="180"/>
      <c r="G87" s="180">
        <v>328627.6</v>
      </c>
      <c r="I87" s="182"/>
    </row>
    <row r="88" spans="1:7" ht="18">
      <c r="A88" s="179" t="s">
        <v>59</v>
      </c>
      <c r="B88" s="180">
        <v>99706.3</v>
      </c>
      <c r="C88" s="180">
        <v>107017</v>
      </c>
      <c r="D88" s="180">
        <v>168000</v>
      </c>
      <c r="E88" s="180">
        <v>119000</v>
      </c>
      <c r="F88" s="180"/>
      <c r="G88" s="180">
        <v>330748.4</v>
      </c>
    </row>
    <row r="89" spans="1:7" ht="18">
      <c r="A89" s="179" t="s">
        <v>60</v>
      </c>
      <c r="B89" s="180">
        <v>88233.75</v>
      </c>
      <c r="C89" s="180">
        <v>98483</v>
      </c>
      <c r="D89" s="180">
        <v>158000</v>
      </c>
      <c r="E89" s="180">
        <v>109000</v>
      </c>
      <c r="F89" s="180"/>
      <c r="G89" s="180">
        <v>330989.39999999997</v>
      </c>
    </row>
    <row r="90" spans="1:7" ht="18">
      <c r="A90" s="179" t="s">
        <v>61</v>
      </c>
      <c r="B90" s="180">
        <v>82679.925</v>
      </c>
      <c r="C90" s="180">
        <v>90597</v>
      </c>
      <c r="D90" s="180">
        <v>148000</v>
      </c>
      <c r="E90" s="180">
        <v>103000</v>
      </c>
      <c r="F90" s="180"/>
      <c r="G90" s="180">
        <v>332724.60000000003</v>
      </c>
    </row>
    <row r="91" spans="1:7" ht="18">
      <c r="A91" s="179" t="s">
        <v>62</v>
      </c>
      <c r="B91" s="180">
        <v>83474.925</v>
      </c>
      <c r="C91" s="180">
        <v>87905</v>
      </c>
      <c r="D91" s="180">
        <v>146600</v>
      </c>
      <c r="E91" s="180">
        <v>100800</v>
      </c>
      <c r="F91" s="180"/>
      <c r="G91" s="180">
        <v>343328.6</v>
      </c>
    </row>
    <row r="92" spans="1:7" ht="18">
      <c r="A92" s="179" t="s">
        <v>63</v>
      </c>
      <c r="B92" s="180">
        <v>85144.95</v>
      </c>
      <c r="C92" s="180">
        <v>90975</v>
      </c>
      <c r="D92" s="180">
        <v>149000</v>
      </c>
      <c r="E92" s="180">
        <v>100000</v>
      </c>
      <c r="F92" s="180"/>
      <c r="G92" s="180">
        <v>343376.8</v>
      </c>
    </row>
    <row r="93" spans="1:7" ht="18">
      <c r="A93" s="179" t="s">
        <v>64</v>
      </c>
      <c r="B93" s="180">
        <v>84435.9</v>
      </c>
      <c r="C93" s="180">
        <v>90660</v>
      </c>
      <c r="D93" s="180">
        <v>150000</v>
      </c>
      <c r="E93" s="180">
        <v>101000</v>
      </c>
      <c r="F93" s="180"/>
      <c r="G93" s="180">
        <v>343376.8</v>
      </c>
    </row>
    <row r="94" spans="1:7" ht="18">
      <c r="A94" s="179" t="s">
        <v>65</v>
      </c>
      <c r="B94" s="180">
        <v>80722.20000000001</v>
      </c>
      <c r="C94" s="180">
        <v>88947</v>
      </c>
      <c r="D94" s="180">
        <v>147000</v>
      </c>
      <c r="E94" s="180">
        <v>99000</v>
      </c>
      <c r="F94" s="180"/>
      <c r="G94" s="180">
        <v>343280.39999999997</v>
      </c>
    </row>
    <row r="95" spans="1:9" ht="18">
      <c r="A95" s="179" t="s">
        <v>66</v>
      </c>
      <c r="B95" s="180">
        <v>80210.25</v>
      </c>
      <c r="C95" s="180">
        <v>88578</v>
      </c>
      <c r="D95" s="180">
        <v>144000</v>
      </c>
      <c r="E95" s="180">
        <v>98000</v>
      </c>
      <c r="F95" s="180"/>
      <c r="G95" s="180">
        <v>343232.19999999995</v>
      </c>
      <c r="I95" s="181"/>
    </row>
    <row r="96" spans="1:9" ht="18">
      <c r="A96" s="179" t="s">
        <v>67</v>
      </c>
      <c r="B96" s="180">
        <v>81202.5</v>
      </c>
      <c r="C96" s="180">
        <v>88045</v>
      </c>
      <c r="D96" s="180">
        <v>142800</v>
      </c>
      <c r="E96" s="180">
        <v>95200</v>
      </c>
      <c r="F96" s="180"/>
      <c r="G96" s="180">
        <v>343087.60000000003</v>
      </c>
      <c r="I96" s="182"/>
    </row>
    <row r="97" spans="1:9" ht="18">
      <c r="A97" s="179" t="s">
        <v>68</v>
      </c>
      <c r="B97" s="180">
        <v>67348.6</v>
      </c>
      <c r="C97" s="180">
        <v>84781</v>
      </c>
      <c r="D97" s="180">
        <v>138000</v>
      </c>
      <c r="E97" s="180">
        <v>88000</v>
      </c>
      <c r="F97" s="180"/>
      <c r="G97" s="180">
        <v>343039.4</v>
      </c>
      <c r="I97" s="182"/>
    </row>
    <row r="98" spans="1:9" ht="18">
      <c r="A98" s="179" t="s">
        <v>69</v>
      </c>
      <c r="B98" s="180">
        <v>66326.4</v>
      </c>
      <c r="C98" s="180">
        <v>79243</v>
      </c>
      <c r="D98" s="180">
        <v>133000</v>
      </c>
      <c r="E98" s="180">
        <v>82000</v>
      </c>
      <c r="F98" s="180"/>
      <c r="G98" s="180">
        <v>345497.6</v>
      </c>
      <c r="I98" s="181"/>
    </row>
    <row r="99" spans="1:9" ht="18">
      <c r="A99" s="179" t="s">
        <v>70</v>
      </c>
      <c r="B99" s="180">
        <v>53382.275</v>
      </c>
      <c r="C99" s="180">
        <v>68606</v>
      </c>
      <c r="D99" s="180">
        <v>123500</v>
      </c>
      <c r="E99" s="180">
        <v>75750</v>
      </c>
      <c r="F99" s="180"/>
      <c r="G99" s="180">
        <v>314649.60000000003</v>
      </c>
      <c r="I99" s="182"/>
    </row>
    <row r="100" spans="1:7" ht="18">
      <c r="A100" s="179" t="s">
        <v>71</v>
      </c>
      <c r="B100" s="180">
        <v>54888.600000000006</v>
      </c>
      <c r="C100" s="180">
        <v>60394</v>
      </c>
      <c r="D100" s="180">
        <v>119000</v>
      </c>
      <c r="E100" s="180">
        <v>72000</v>
      </c>
      <c r="F100" s="180"/>
      <c r="G100" s="180">
        <v>308239</v>
      </c>
    </row>
    <row r="101" spans="1:7" ht="18">
      <c r="A101" s="179" t="s">
        <v>72</v>
      </c>
      <c r="B101" s="180">
        <v>57518.399999999994</v>
      </c>
      <c r="C101" s="180">
        <v>63760</v>
      </c>
      <c r="D101" s="180">
        <v>124000</v>
      </c>
      <c r="E101" s="180">
        <v>72000</v>
      </c>
      <c r="F101" s="180"/>
      <c r="G101" s="180">
        <v>308239</v>
      </c>
    </row>
    <row r="102" spans="1:7" ht="18">
      <c r="A102" s="179" t="s">
        <v>73</v>
      </c>
      <c r="B102" s="180">
        <v>55753.5</v>
      </c>
      <c r="C102" s="180">
        <v>63896</v>
      </c>
      <c r="D102" s="180">
        <v>126000</v>
      </c>
      <c r="E102" s="180">
        <v>72000</v>
      </c>
      <c r="F102" s="180"/>
      <c r="G102" s="180">
        <v>308239</v>
      </c>
    </row>
    <row r="103" spans="1:7" ht="18">
      <c r="A103" s="179" t="s">
        <v>77</v>
      </c>
      <c r="B103" s="180">
        <v>56146.2</v>
      </c>
      <c r="C103" s="180">
        <v>62128</v>
      </c>
      <c r="D103" s="180">
        <v>123600</v>
      </c>
      <c r="E103" s="180">
        <v>71200</v>
      </c>
      <c r="F103" s="180"/>
      <c r="G103" s="180">
        <v>308239</v>
      </c>
    </row>
    <row r="104" spans="1:9" ht="18">
      <c r="A104" s="179" t="s">
        <v>78</v>
      </c>
      <c r="B104" s="180">
        <v>51946.375</v>
      </c>
      <c r="C104" s="180">
        <v>62495</v>
      </c>
      <c r="D104" s="180">
        <v>121000</v>
      </c>
      <c r="E104" s="180">
        <v>70000</v>
      </c>
      <c r="F104" s="180"/>
      <c r="G104" s="180">
        <v>308239</v>
      </c>
      <c r="I104" s="182"/>
    </row>
    <row r="105" spans="1:9" ht="18">
      <c r="A105" s="179" t="s">
        <v>79</v>
      </c>
      <c r="B105" s="180">
        <v>50446.4</v>
      </c>
      <c r="C105" s="180">
        <v>57635</v>
      </c>
      <c r="D105" s="180">
        <v>119000</v>
      </c>
      <c r="E105" s="180">
        <v>69000</v>
      </c>
      <c r="F105" s="180"/>
      <c r="G105" s="180">
        <v>308239</v>
      </c>
      <c r="I105" s="182"/>
    </row>
    <row r="106" spans="1:9" ht="18">
      <c r="A106" s="179" t="s">
        <v>80</v>
      </c>
      <c r="B106" s="180">
        <v>47487.375</v>
      </c>
      <c r="C106" s="180">
        <v>56928</v>
      </c>
      <c r="D106" s="180">
        <v>117000</v>
      </c>
      <c r="E106" s="180">
        <v>67000</v>
      </c>
      <c r="F106" s="180"/>
      <c r="G106" s="180">
        <v>308239</v>
      </c>
      <c r="I106" s="182"/>
    </row>
    <row r="107" spans="1:9" ht="18">
      <c r="A107" s="179" t="s">
        <v>81</v>
      </c>
      <c r="B107" s="180">
        <v>39923.4</v>
      </c>
      <c r="C107" s="180">
        <v>51215</v>
      </c>
      <c r="D107" s="180">
        <v>111000</v>
      </c>
      <c r="E107" s="180">
        <v>61000</v>
      </c>
      <c r="F107" s="180"/>
      <c r="G107" s="180">
        <v>305009.6</v>
      </c>
      <c r="I107" s="181"/>
    </row>
    <row r="108" spans="1:9" ht="18">
      <c r="A108" s="179" t="s">
        <v>82</v>
      </c>
      <c r="B108" s="180">
        <v>43496.375</v>
      </c>
      <c r="C108" s="180">
        <v>49017</v>
      </c>
      <c r="D108" s="180">
        <v>108000</v>
      </c>
      <c r="E108" s="180">
        <v>57000</v>
      </c>
      <c r="F108" s="180"/>
      <c r="G108" s="180">
        <v>301780.19999999995</v>
      </c>
      <c r="I108" s="182"/>
    </row>
    <row r="109" spans="1:9" ht="18">
      <c r="A109" s="179" t="s">
        <v>84</v>
      </c>
      <c r="B109" s="180">
        <v>50302.149999999994</v>
      </c>
      <c r="C109" s="180">
        <v>52883</v>
      </c>
      <c r="D109" s="180">
        <v>113000</v>
      </c>
      <c r="E109" s="180">
        <v>62000</v>
      </c>
      <c r="F109" s="180"/>
      <c r="G109" s="180">
        <v>301780.19999999995</v>
      </c>
      <c r="I109" s="182"/>
    </row>
    <row r="110" spans="1:9" ht="18">
      <c r="A110" s="179" t="s">
        <v>86</v>
      </c>
      <c r="B110" s="180">
        <v>57348.225000000006</v>
      </c>
      <c r="C110" s="180">
        <v>56142</v>
      </c>
      <c r="D110" s="180">
        <v>113000</v>
      </c>
      <c r="E110" s="180">
        <v>62000</v>
      </c>
      <c r="F110" s="180"/>
      <c r="G110" s="180">
        <v>333929.6</v>
      </c>
      <c r="I110" s="181"/>
    </row>
    <row r="111" spans="1:9" ht="18">
      <c r="A111" s="179" t="s">
        <v>85</v>
      </c>
      <c r="B111" s="180">
        <v>43949.325</v>
      </c>
      <c r="C111" s="180">
        <v>54556</v>
      </c>
      <c r="D111" s="180">
        <v>110000</v>
      </c>
      <c r="E111" s="180">
        <v>59000</v>
      </c>
      <c r="F111" s="180"/>
      <c r="G111" s="180">
        <v>333929.6</v>
      </c>
      <c r="I111" s="182"/>
    </row>
    <row r="112" spans="1:9" ht="18">
      <c r="A112" s="179" t="s">
        <v>88</v>
      </c>
      <c r="B112" s="180">
        <v>35229</v>
      </c>
      <c r="C112" s="180">
        <v>43837</v>
      </c>
      <c r="D112" s="180">
        <v>101000</v>
      </c>
      <c r="E112" s="180">
        <v>50000</v>
      </c>
      <c r="F112" s="180"/>
      <c r="G112" s="180">
        <v>333930</v>
      </c>
      <c r="I112" s="182"/>
    </row>
    <row r="113" spans="1:9" ht="18">
      <c r="A113" s="179" t="s">
        <v>89</v>
      </c>
      <c r="B113" s="180">
        <v>34507.7</v>
      </c>
      <c r="C113" s="180">
        <v>38056</v>
      </c>
      <c r="D113" s="180">
        <v>100000</v>
      </c>
      <c r="E113" s="180">
        <v>49000</v>
      </c>
      <c r="F113" s="180"/>
      <c r="G113" s="180">
        <v>333929.6</v>
      </c>
      <c r="I113" s="182"/>
    </row>
    <row r="114" spans="1:9" ht="18">
      <c r="A114" s="179" t="s">
        <v>90</v>
      </c>
      <c r="B114" s="180">
        <v>37275.45</v>
      </c>
      <c r="C114" s="180">
        <v>39660</v>
      </c>
      <c r="D114" s="180">
        <v>101000</v>
      </c>
      <c r="E114" s="180">
        <v>50000</v>
      </c>
      <c r="F114" s="180"/>
      <c r="G114" s="180">
        <v>333929.6</v>
      </c>
      <c r="I114" s="182"/>
    </row>
    <row r="115" spans="1:9" ht="18">
      <c r="A115" s="179" t="s">
        <v>91</v>
      </c>
      <c r="B115" s="180">
        <v>38394.3</v>
      </c>
      <c r="C115" s="180">
        <v>40100</v>
      </c>
      <c r="D115" s="180">
        <v>102000</v>
      </c>
      <c r="E115" s="180">
        <v>52000</v>
      </c>
      <c r="F115" s="180"/>
      <c r="G115" s="180">
        <v>333929.6</v>
      </c>
      <c r="I115" s="182"/>
    </row>
    <row r="116" spans="1:9" ht="18">
      <c r="A116" s="179" t="s">
        <v>102</v>
      </c>
      <c r="B116" s="180">
        <v>37275.45</v>
      </c>
      <c r="C116" s="180">
        <v>39863</v>
      </c>
      <c r="D116" s="180">
        <v>102000</v>
      </c>
      <c r="E116" s="180">
        <v>53000</v>
      </c>
      <c r="F116" s="180"/>
      <c r="G116" s="180">
        <v>333929.6</v>
      </c>
      <c r="I116" s="182"/>
    </row>
    <row r="117" spans="1:9" ht="18">
      <c r="A117" s="179" t="s">
        <v>103</v>
      </c>
      <c r="B117" s="180">
        <v>31181.699999999997</v>
      </c>
      <c r="C117" s="180">
        <v>38052</v>
      </c>
      <c r="D117" s="180">
        <v>99200</v>
      </c>
      <c r="E117" s="180">
        <v>48000</v>
      </c>
      <c r="F117" s="180"/>
      <c r="G117" s="180">
        <v>333929.6</v>
      </c>
      <c r="I117" s="182"/>
    </row>
    <row r="118" spans="1:9" ht="18">
      <c r="A118" s="179" t="s">
        <v>104</v>
      </c>
      <c r="B118" s="180">
        <v>29713.125</v>
      </c>
      <c r="C118" s="180">
        <v>35299</v>
      </c>
      <c r="D118" s="180">
        <v>96000</v>
      </c>
      <c r="E118" s="180">
        <v>44000</v>
      </c>
      <c r="F118" s="180"/>
      <c r="G118" s="180">
        <v>333929.6</v>
      </c>
      <c r="I118" s="182"/>
    </row>
    <row r="119" spans="1:9" ht="18">
      <c r="A119" s="179" t="s">
        <v>105</v>
      </c>
      <c r="B119" s="180">
        <v>31325.025</v>
      </c>
      <c r="C119" s="180">
        <v>35218</v>
      </c>
      <c r="D119" s="180">
        <v>95600</v>
      </c>
      <c r="E119" s="180">
        <v>44800</v>
      </c>
      <c r="F119" s="180"/>
      <c r="G119" s="180">
        <v>333929.6</v>
      </c>
      <c r="I119" s="182"/>
    </row>
    <row r="120" spans="1:9" ht="18">
      <c r="A120" s="179" t="s">
        <v>110</v>
      </c>
      <c r="B120" s="180">
        <v>36359.100000000006</v>
      </c>
      <c r="C120" s="180">
        <v>36038</v>
      </c>
      <c r="D120" s="180">
        <v>101000</v>
      </c>
      <c r="E120" s="180">
        <v>52000</v>
      </c>
      <c r="F120" s="180"/>
      <c r="G120" s="180">
        <v>333929.6</v>
      </c>
      <c r="I120" s="182"/>
    </row>
    <row r="121" spans="1:9" ht="18">
      <c r="A121" s="179" t="s">
        <v>111</v>
      </c>
      <c r="B121" s="180">
        <v>43570.85</v>
      </c>
      <c r="C121" s="180">
        <v>41853</v>
      </c>
      <c r="D121" s="180">
        <v>104800</v>
      </c>
      <c r="E121" s="180">
        <v>57300</v>
      </c>
      <c r="F121" s="180"/>
      <c r="G121" s="180">
        <v>333929.6</v>
      </c>
      <c r="I121" s="182"/>
    </row>
    <row r="122" spans="1:9" ht="18">
      <c r="A122" s="179" t="s">
        <v>112</v>
      </c>
      <c r="B122" s="180">
        <v>45216</v>
      </c>
      <c r="C122" s="180">
        <v>48045</v>
      </c>
      <c r="D122" s="180">
        <v>110000</v>
      </c>
      <c r="E122" s="180">
        <v>61000</v>
      </c>
      <c r="F122" s="180"/>
      <c r="G122" s="180">
        <v>333929.6</v>
      </c>
      <c r="I122" s="182"/>
    </row>
    <row r="123" spans="1:9" ht="18">
      <c r="A123" s="179" t="s">
        <v>113</v>
      </c>
      <c r="B123" s="180">
        <v>54149.25</v>
      </c>
      <c r="C123" s="180">
        <v>52746</v>
      </c>
      <c r="D123" s="180">
        <v>116000</v>
      </c>
      <c r="E123" s="180">
        <v>67000</v>
      </c>
      <c r="F123" s="180"/>
      <c r="G123" s="180">
        <v>333929.6</v>
      </c>
      <c r="I123" s="182"/>
    </row>
    <row r="124" spans="1:9" ht="18">
      <c r="A124" s="179" t="s">
        <v>114</v>
      </c>
      <c r="B124" s="180">
        <v>62948.100000000006</v>
      </c>
      <c r="C124" s="180">
        <v>56843</v>
      </c>
      <c r="D124" s="180">
        <v>124000</v>
      </c>
      <c r="E124" s="180">
        <v>78000</v>
      </c>
      <c r="F124" s="180"/>
      <c r="G124" s="180">
        <v>333929.6</v>
      </c>
      <c r="I124" s="182"/>
    </row>
    <row r="125" spans="1:9" ht="18">
      <c r="A125" s="179" t="s">
        <v>119</v>
      </c>
      <c r="B125" s="180">
        <v>61435.8</v>
      </c>
      <c r="C125" s="180">
        <v>60413</v>
      </c>
      <c r="D125" s="180">
        <v>125000</v>
      </c>
      <c r="E125" s="180">
        <v>83000</v>
      </c>
      <c r="F125" s="180"/>
      <c r="G125" s="180">
        <v>333929.6</v>
      </c>
      <c r="I125" s="182"/>
    </row>
    <row r="126" spans="1:9" ht="18">
      <c r="A126" s="179" t="s">
        <v>120</v>
      </c>
      <c r="B126" s="180">
        <v>51032.399999999994</v>
      </c>
      <c r="C126" s="180">
        <v>54888</v>
      </c>
      <c r="D126" s="180">
        <v>122000</v>
      </c>
      <c r="E126" s="180">
        <v>78500</v>
      </c>
      <c r="F126" s="180"/>
      <c r="G126" s="180">
        <v>333929.6</v>
      </c>
      <c r="I126" s="182"/>
    </row>
    <row r="127" spans="1:9" ht="18">
      <c r="A127" s="179" t="s">
        <v>122</v>
      </c>
      <c r="B127" s="180">
        <v>43214</v>
      </c>
      <c r="C127" s="180">
        <v>51625</v>
      </c>
      <c r="D127" s="180">
        <v>114000</v>
      </c>
      <c r="E127" s="180">
        <v>64000</v>
      </c>
      <c r="F127" s="180"/>
      <c r="G127" s="180">
        <v>333929.6</v>
      </c>
      <c r="I127" s="182"/>
    </row>
    <row r="128" spans="1:9" ht="18">
      <c r="A128" s="179" t="s">
        <v>123</v>
      </c>
      <c r="B128" s="180">
        <v>42966</v>
      </c>
      <c r="C128" s="180">
        <v>47493</v>
      </c>
      <c r="D128" s="180">
        <v>112000</v>
      </c>
      <c r="E128" s="180">
        <v>59000</v>
      </c>
      <c r="F128" s="180"/>
      <c r="G128" s="180">
        <v>333929.6</v>
      </c>
      <c r="I128" s="182"/>
    </row>
    <row r="129" spans="1:9" ht="18">
      <c r="A129" s="179" t="s">
        <v>124</v>
      </c>
      <c r="B129" s="180">
        <v>39906</v>
      </c>
      <c r="C129" s="180">
        <v>46450</v>
      </c>
      <c r="D129" s="180">
        <v>114000</v>
      </c>
      <c r="E129" s="180">
        <v>61000</v>
      </c>
      <c r="F129" s="180"/>
      <c r="G129" s="180">
        <v>333929.6</v>
      </c>
      <c r="I129" s="182"/>
    </row>
    <row r="130" spans="1:9" ht="18">
      <c r="A130" s="179" t="s">
        <v>125</v>
      </c>
      <c r="B130" s="180">
        <v>48743</v>
      </c>
      <c r="C130" s="180">
        <v>46811</v>
      </c>
      <c r="D130" s="180">
        <v>114000</v>
      </c>
      <c r="E130" s="180">
        <v>61000</v>
      </c>
      <c r="F130" s="180"/>
      <c r="G130" s="180">
        <v>333929.6</v>
      </c>
      <c r="I130" s="182"/>
    </row>
    <row r="131" spans="1:9" ht="18">
      <c r="A131" s="179" t="s">
        <v>137</v>
      </c>
      <c r="B131" s="180">
        <v>53645</v>
      </c>
      <c r="C131" s="180">
        <v>51825</v>
      </c>
      <c r="D131" s="180">
        <v>118800</v>
      </c>
      <c r="E131" s="180">
        <v>65800</v>
      </c>
      <c r="F131" s="180"/>
      <c r="G131" s="180">
        <v>333929.6</v>
      </c>
      <c r="I131" s="182"/>
    </row>
    <row r="132" spans="1:9" ht="18">
      <c r="A132" s="194" t="s">
        <v>138</v>
      </c>
      <c r="B132" s="180">
        <v>64911</v>
      </c>
      <c r="C132" s="180">
        <v>60459</v>
      </c>
      <c r="D132" s="180">
        <v>129000</v>
      </c>
      <c r="E132" s="180">
        <v>74000</v>
      </c>
      <c r="F132" s="180"/>
      <c r="G132" s="180">
        <v>333929.6</v>
      </c>
      <c r="I132" s="182"/>
    </row>
    <row r="133" spans="1:9" ht="18">
      <c r="A133" s="194" t="s">
        <v>139</v>
      </c>
      <c r="B133" s="180">
        <v>65564</v>
      </c>
      <c r="C133" s="180">
        <v>66626</v>
      </c>
      <c r="D133" s="180">
        <v>135000</v>
      </c>
      <c r="E133" s="180">
        <v>80000</v>
      </c>
      <c r="F133" s="180"/>
      <c r="G133" s="180">
        <v>333929.6</v>
      </c>
      <c r="I133" s="182"/>
    </row>
    <row r="134" spans="1:9" ht="18">
      <c r="A134" s="194" t="s">
        <v>144</v>
      </c>
      <c r="B134" s="180">
        <v>65204</v>
      </c>
      <c r="C134" s="180">
        <v>68926</v>
      </c>
      <c r="D134" s="180">
        <v>135800</v>
      </c>
      <c r="E134" s="180">
        <v>80000</v>
      </c>
      <c r="F134" s="180"/>
      <c r="G134" s="180">
        <v>333929.6</v>
      </c>
      <c r="I134" s="182"/>
    </row>
    <row r="135" spans="1:9" ht="18">
      <c r="A135" s="194" t="s">
        <v>146</v>
      </c>
      <c r="B135" s="180">
        <v>65227</v>
      </c>
      <c r="C135" s="180">
        <v>68610</v>
      </c>
      <c r="D135" s="180">
        <v>137000</v>
      </c>
      <c r="E135" s="180">
        <v>79000</v>
      </c>
      <c r="F135" s="180"/>
      <c r="G135" s="180">
        <v>333930</v>
      </c>
      <c r="I135" s="182"/>
    </row>
    <row r="136" spans="1:9" ht="18">
      <c r="A136" s="194" t="s">
        <v>149</v>
      </c>
      <c r="B136" s="180">
        <v>56304.95</v>
      </c>
      <c r="C136" s="180">
        <v>64704</v>
      </c>
      <c r="D136" s="180">
        <v>132000</v>
      </c>
      <c r="E136" s="180">
        <v>74000</v>
      </c>
      <c r="F136" s="180"/>
      <c r="G136" s="180">
        <v>333929.6</v>
      </c>
      <c r="I136" s="182"/>
    </row>
    <row r="137" spans="1:9" ht="18">
      <c r="A137" s="194" t="s">
        <v>151</v>
      </c>
      <c r="B137" s="378">
        <v>50349</v>
      </c>
      <c r="C137" s="180">
        <v>57660</v>
      </c>
      <c r="D137" s="180">
        <v>125000</v>
      </c>
      <c r="E137" s="180">
        <v>67000</v>
      </c>
      <c r="F137" s="180"/>
      <c r="G137" s="180">
        <v>333929.6</v>
      </c>
      <c r="I137" s="182"/>
    </row>
    <row r="138" spans="1:9" ht="18">
      <c r="A138" s="194" t="s">
        <v>153</v>
      </c>
      <c r="B138" s="180">
        <v>50198</v>
      </c>
      <c r="C138" s="180">
        <v>54907</v>
      </c>
      <c r="D138" s="180">
        <v>121000</v>
      </c>
      <c r="E138" s="180">
        <v>64000</v>
      </c>
      <c r="F138" s="180"/>
      <c r="G138" s="180">
        <v>333929.6</v>
      </c>
      <c r="I138" s="182"/>
    </row>
    <row r="139" spans="1:9" ht="18">
      <c r="A139" s="194" t="s">
        <v>157</v>
      </c>
      <c r="B139" s="180">
        <v>54823</v>
      </c>
      <c r="C139" s="180">
        <v>57804</v>
      </c>
      <c r="D139" s="180">
        <v>123000</v>
      </c>
      <c r="E139" s="180">
        <v>67000</v>
      </c>
      <c r="F139" s="180"/>
      <c r="G139" s="180">
        <v>333929.6</v>
      </c>
      <c r="I139" s="182"/>
    </row>
    <row r="140" spans="1:9" ht="18">
      <c r="A140" s="194" t="s">
        <v>159</v>
      </c>
      <c r="B140" s="180">
        <v>61494</v>
      </c>
      <c r="C140" s="180">
        <v>62215</v>
      </c>
      <c r="D140" s="180">
        <v>127800</v>
      </c>
      <c r="E140" s="180">
        <v>71800</v>
      </c>
      <c r="F140" s="180"/>
      <c r="G140" s="180">
        <v>333929.6</v>
      </c>
      <c r="I140" s="182"/>
    </row>
    <row r="141" spans="1:9" ht="18">
      <c r="A141" s="194" t="s">
        <v>162</v>
      </c>
      <c r="B141" s="180">
        <v>62297</v>
      </c>
      <c r="C141" s="180">
        <v>65697</v>
      </c>
      <c r="D141" s="180">
        <v>131000</v>
      </c>
      <c r="E141" s="180">
        <v>77000</v>
      </c>
      <c r="F141" s="180"/>
      <c r="G141" s="180">
        <v>333929.6</v>
      </c>
      <c r="I141" s="182"/>
    </row>
    <row r="142" spans="1:9" ht="18">
      <c r="A142" s="194" t="s">
        <v>163</v>
      </c>
      <c r="B142" s="180">
        <v>65406</v>
      </c>
      <c r="C142" s="180">
        <v>67420</v>
      </c>
      <c r="D142" s="180">
        <v>134000</v>
      </c>
      <c r="E142" s="180">
        <v>80000</v>
      </c>
      <c r="F142" s="180"/>
      <c r="G142" s="180">
        <v>333929.6</v>
      </c>
      <c r="I142" s="182"/>
    </row>
    <row r="143" spans="1:9" ht="18">
      <c r="A143" s="194" t="s">
        <v>165</v>
      </c>
      <c r="B143" s="180">
        <v>68623</v>
      </c>
      <c r="C143" s="180">
        <v>69701</v>
      </c>
      <c r="D143" s="180">
        <v>135600</v>
      </c>
      <c r="E143" s="180">
        <v>82600</v>
      </c>
      <c r="F143" s="180"/>
      <c r="G143" s="180">
        <v>333929.6</v>
      </c>
      <c r="I143" s="182"/>
    </row>
    <row r="144" spans="1:9" ht="18">
      <c r="A144" s="194" t="s">
        <v>167</v>
      </c>
      <c r="B144" s="180">
        <v>73950</v>
      </c>
      <c r="C144" s="180">
        <v>74694</v>
      </c>
      <c r="D144" s="180">
        <v>141000</v>
      </c>
      <c r="E144" s="180">
        <v>87000</v>
      </c>
      <c r="F144" s="180"/>
      <c r="G144" s="180">
        <v>333929.6</v>
      </c>
      <c r="I144" s="182"/>
    </row>
    <row r="145" spans="1:9" ht="18">
      <c r="A145" s="194" t="s">
        <v>168</v>
      </c>
      <c r="B145" s="180">
        <v>60173</v>
      </c>
      <c r="C145" s="180">
        <v>71521</v>
      </c>
      <c r="D145" s="180">
        <v>138000</v>
      </c>
      <c r="E145" s="180">
        <v>82000</v>
      </c>
      <c r="F145" s="180"/>
      <c r="G145" s="180">
        <v>333929.6</v>
      </c>
      <c r="I145" s="182"/>
    </row>
    <row r="146" spans="1:9" ht="18">
      <c r="A146" s="194" t="s">
        <v>169</v>
      </c>
      <c r="B146" s="180">
        <v>48650</v>
      </c>
      <c r="C146" s="180">
        <v>60788</v>
      </c>
      <c r="D146" s="180">
        <v>128400</v>
      </c>
      <c r="E146" s="180">
        <v>68000</v>
      </c>
      <c r="F146" s="180"/>
      <c r="G146" s="180">
        <v>333929.6</v>
      </c>
      <c r="I146" s="182"/>
    </row>
    <row r="147" spans="1:9" ht="18">
      <c r="A147" s="194" t="s">
        <v>174</v>
      </c>
      <c r="B147" s="180">
        <v>46474</v>
      </c>
      <c r="C147" s="180">
        <v>53208</v>
      </c>
      <c r="D147" s="180">
        <v>120800</v>
      </c>
      <c r="E147" s="180">
        <v>68000</v>
      </c>
      <c r="F147" s="180"/>
      <c r="G147" s="180">
        <v>333929.6</v>
      </c>
      <c r="I147" s="182"/>
    </row>
    <row r="148" spans="1:9" ht="18">
      <c r="A148" s="176"/>
      <c r="B148" s="183" t="s">
        <v>121</v>
      </c>
      <c r="C148" s="184" t="s">
        <v>3</v>
      </c>
      <c r="D148" s="185" t="s">
        <v>135</v>
      </c>
      <c r="E148" s="185" t="s">
        <v>136</v>
      </c>
      <c r="F148" s="184"/>
      <c r="G148" s="184" t="s">
        <v>128</v>
      </c>
      <c r="I148" s="182"/>
    </row>
    <row r="149" spans="1:9" ht="18">
      <c r="A149" s="176"/>
      <c r="B149" s="186"/>
      <c r="C149" s="187"/>
      <c r="D149" s="188"/>
      <c r="E149" s="188"/>
      <c r="F149" s="186"/>
      <c r="G149" s="188"/>
      <c r="I149" s="182"/>
    </row>
    <row r="150" spans="1:9" ht="18">
      <c r="A150" s="189" t="s">
        <v>129</v>
      </c>
      <c r="B150" s="190">
        <f>(D36+E36)/2</f>
        <v>48650.2</v>
      </c>
      <c r="C150" s="191">
        <f>G36</f>
        <v>60788</v>
      </c>
      <c r="D150" s="192">
        <f>O36</f>
        <v>128400</v>
      </c>
      <c r="E150" s="192">
        <f>P36</f>
        <v>70800</v>
      </c>
      <c r="F150" s="190"/>
      <c r="G150" s="192">
        <f>T36</f>
        <v>333929.6</v>
      </c>
      <c r="I150" s="182"/>
    </row>
    <row r="151" spans="1:9" ht="18">
      <c r="A151" s="189" t="s">
        <v>130</v>
      </c>
      <c r="B151" s="190">
        <f>(D37+E37)/2</f>
        <v>46473.75</v>
      </c>
      <c r="C151" s="191">
        <f>G37</f>
        <v>53208</v>
      </c>
      <c r="D151" s="192">
        <f>O37</f>
        <v>120800</v>
      </c>
      <c r="E151" s="192">
        <v>68000</v>
      </c>
      <c r="F151" s="190"/>
      <c r="G151" s="192">
        <f>T37</f>
        <v>333929.6</v>
      </c>
      <c r="I151" s="182"/>
    </row>
    <row r="152" ht="17.25">
      <c r="I152" s="182"/>
    </row>
    <row r="153" ht="17.25">
      <c r="I153" s="182"/>
    </row>
    <row r="154" ht="17.25">
      <c r="I154" s="182"/>
    </row>
  </sheetData>
  <sheetProtection/>
  <mergeCells count="21">
    <mergeCell ref="A50:H50"/>
    <mergeCell ref="M4:R4"/>
    <mergeCell ref="Q6:R6"/>
    <mergeCell ref="B6:C6"/>
    <mergeCell ref="D6:E6"/>
    <mergeCell ref="B4:E4"/>
    <mergeCell ref="H6:L6"/>
    <mergeCell ref="S40:U43"/>
    <mergeCell ref="O6:P6"/>
    <mergeCell ref="S5:U5"/>
    <mergeCell ref="M6:N6"/>
    <mergeCell ref="M3:R3"/>
    <mergeCell ref="S3:U3"/>
    <mergeCell ref="A1:V1"/>
    <mergeCell ref="A3:A5"/>
    <mergeCell ref="F5:G5"/>
    <mergeCell ref="B3:E3"/>
    <mergeCell ref="F3:L3"/>
    <mergeCell ref="V3:V5"/>
    <mergeCell ref="S4:U4"/>
    <mergeCell ref="F4:L4"/>
  </mergeCells>
  <printOptions horizontalCentered="1"/>
  <pageMargins left="0.7874015748031497" right="0.3937007874015748" top="0.7874015748031497" bottom="0.5905511811023623" header="0" footer="0.5905511811023623"/>
  <pageSetup errors="blank" fitToHeight="1" fitToWidth="1" horizontalDpi="300" verticalDpi="300" orientation="landscape" paperSize="9" scale="51" r:id="rId1"/>
  <headerFooter alignWithMargins="0">
    <oddFooter>&amp;C&amp;"ＭＳ ゴシック,標準"&amp;20-2-</oddFoot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146"/>
  <sheetViews>
    <sheetView zoomScale="55" zoomScaleNormal="55" zoomScalePageLayoutView="0" workbookViewId="0" topLeftCell="A1">
      <selection activeCell="H18" sqref="H18"/>
    </sheetView>
  </sheetViews>
  <sheetFormatPr defaultColWidth="10.58203125" defaultRowHeight="18"/>
  <cols>
    <col min="1" max="1" width="13.58203125" style="1" bestFit="1" customWidth="1"/>
    <col min="2" max="9" width="8.66015625" style="1" customWidth="1"/>
    <col min="10" max="10" width="9.66015625" style="1" customWidth="1"/>
    <col min="11" max="12" width="8" style="1" customWidth="1"/>
    <col min="13" max="16" width="8.66015625" style="1" customWidth="1"/>
    <col min="17" max="18" width="7.66015625" style="1" customWidth="1"/>
    <col min="19" max="21" width="8.66015625" style="1" customWidth="1"/>
    <col min="22" max="22" width="9.16015625" style="1" customWidth="1"/>
    <col min="23" max="23" width="10.58203125" style="1" customWidth="1"/>
    <col min="24" max="24" width="14.58203125" style="1" customWidth="1"/>
    <col min="25" max="30" width="10.58203125" style="1" customWidth="1"/>
    <col min="31" max="31" width="12.41015625" style="1" bestFit="1" customWidth="1"/>
    <col min="32" max="16384" width="10.58203125" style="1" customWidth="1"/>
  </cols>
  <sheetData>
    <row r="1" spans="1:22" ht="33.75" customHeight="1">
      <c r="A1" s="387" t="s">
        <v>87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</row>
    <row r="2" ht="22.5" customHeight="1" thickBot="1">
      <c r="V2" s="197">
        <v>43283</v>
      </c>
    </row>
    <row r="3" spans="1:28" s="3" customFormat="1" ht="24" customHeight="1" thickBot="1">
      <c r="A3" s="388"/>
      <c r="B3" s="393" t="s">
        <v>5</v>
      </c>
      <c r="C3" s="392"/>
      <c r="D3" s="392"/>
      <c r="E3" s="394"/>
      <c r="F3" s="393" t="s">
        <v>6</v>
      </c>
      <c r="G3" s="395"/>
      <c r="H3" s="395"/>
      <c r="I3" s="395"/>
      <c r="J3" s="395"/>
      <c r="K3" s="395"/>
      <c r="L3" s="396"/>
      <c r="M3" s="393" t="s">
        <v>7</v>
      </c>
      <c r="N3" s="392"/>
      <c r="O3" s="392"/>
      <c r="P3" s="392"/>
      <c r="Q3" s="392"/>
      <c r="R3" s="394"/>
      <c r="S3" s="405" t="s">
        <v>14</v>
      </c>
      <c r="T3" s="406"/>
      <c r="U3" s="407"/>
      <c r="V3" s="397" t="s">
        <v>4</v>
      </c>
      <c r="AA3" s="4"/>
      <c r="AB3" s="4"/>
    </row>
    <row r="4" spans="1:28" s="3" customFormat="1" ht="24" customHeight="1" thickBot="1">
      <c r="A4" s="389"/>
      <c r="B4" s="410" t="s">
        <v>131</v>
      </c>
      <c r="C4" s="392"/>
      <c r="D4" s="392"/>
      <c r="E4" s="394"/>
      <c r="F4" s="391" t="s">
        <v>39</v>
      </c>
      <c r="G4" s="392"/>
      <c r="H4" s="392"/>
      <c r="I4" s="392"/>
      <c r="J4" s="392"/>
      <c r="K4" s="392"/>
      <c r="L4" s="394"/>
      <c r="M4" s="393" t="s">
        <v>8</v>
      </c>
      <c r="N4" s="392"/>
      <c r="O4" s="392"/>
      <c r="P4" s="392"/>
      <c r="Q4" s="392"/>
      <c r="R4" s="394"/>
      <c r="S4" s="393" t="s">
        <v>9</v>
      </c>
      <c r="T4" s="392"/>
      <c r="U4" s="392"/>
      <c r="V4" s="398"/>
      <c r="AA4" s="4"/>
      <c r="AB4" s="4"/>
    </row>
    <row r="5" spans="1:28" s="3" customFormat="1" ht="24" customHeight="1" thickBot="1">
      <c r="A5" s="390"/>
      <c r="B5" s="379" t="s">
        <v>170</v>
      </c>
      <c r="C5" s="380" t="s">
        <v>171</v>
      </c>
      <c r="D5" s="381" t="s">
        <v>170</v>
      </c>
      <c r="E5" s="382" t="s">
        <v>171</v>
      </c>
      <c r="F5" s="391" t="s">
        <v>19</v>
      </c>
      <c r="G5" s="392"/>
      <c r="H5" s="383" t="s">
        <v>170</v>
      </c>
      <c r="I5" s="384" t="s">
        <v>171</v>
      </c>
      <c r="J5" s="6" t="s">
        <v>20</v>
      </c>
      <c r="K5" s="5" t="s">
        <v>21</v>
      </c>
      <c r="L5" s="2" t="s">
        <v>22</v>
      </c>
      <c r="M5" s="379" t="s">
        <v>170</v>
      </c>
      <c r="N5" s="380" t="s">
        <v>171</v>
      </c>
      <c r="O5" s="383" t="s">
        <v>170</v>
      </c>
      <c r="P5" s="380" t="s">
        <v>171</v>
      </c>
      <c r="Q5" s="385" t="s">
        <v>170</v>
      </c>
      <c r="R5" s="386" t="s">
        <v>171</v>
      </c>
      <c r="S5" s="391" t="s">
        <v>132</v>
      </c>
      <c r="T5" s="392"/>
      <c r="U5" s="394"/>
      <c r="V5" s="399"/>
      <c r="AA5" s="4"/>
      <c r="AB5" s="4"/>
    </row>
    <row r="6" spans="1:37" s="3" customFormat="1" ht="24" customHeight="1" thickBot="1">
      <c r="A6" s="7" t="s">
        <v>0</v>
      </c>
      <c r="B6" s="404" t="s">
        <v>1</v>
      </c>
      <c r="C6" s="403"/>
      <c r="D6" s="402" t="s">
        <v>11</v>
      </c>
      <c r="E6" s="409"/>
      <c r="F6" s="7" t="s">
        <v>1</v>
      </c>
      <c r="G6" s="8" t="s">
        <v>11</v>
      </c>
      <c r="H6" s="402" t="s">
        <v>11</v>
      </c>
      <c r="I6" s="411"/>
      <c r="J6" s="411"/>
      <c r="K6" s="411"/>
      <c r="L6" s="409"/>
      <c r="M6" s="404" t="s">
        <v>1</v>
      </c>
      <c r="N6" s="403"/>
      <c r="O6" s="402" t="s">
        <v>11</v>
      </c>
      <c r="P6" s="403"/>
      <c r="Q6" s="402" t="s">
        <v>12</v>
      </c>
      <c r="R6" s="409"/>
      <c r="S6" s="7" t="s">
        <v>1</v>
      </c>
      <c r="T6" s="9" t="s">
        <v>11</v>
      </c>
      <c r="U6" s="10" t="s">
        <v>15</v>
      </c>
      <c r="V6" s="11" t="s">
        <v>13</v>
      </c>
      <c r="AA6" s="4"/>
      <c r="AB6" s="4"/>
      <c r="AK6" s="12"/>
    </row>
    <row r="7" spans="1:37" s="3" customFormat="1" ht="24" customHeight="1">
      <c r="A7" s="198" t="s">
        <v>142</v>
      </c>
      <c r="B7" s="14">
        <v>863.75</v>
      </c>
      <c r="C7" s="15">
        <v>892.92</v>
      </c>
      <c r="D7" s="276">
        <f>B7*V7</f>
        <v>83369.15</v>
      </c>
      <c r="E7" s="277">
        <f>C7*V7</f>
        <v>86184.6384</v>
      </c>
      <c r="F7" s="275">
        <f>G7/V7</f>
        <v>965.1574803149607</v>
      </c>
      <c r="G7" s="76">
        <v>93157</v>
      </c>
      <c r="H7" s="73">
        <v>92689</v>
      </c>
      <c r="I7" s="77">
        <v>94716</v>
      </c>
      <c r="J7" s="76">
        <v>1586294</v>
      </c>
      <c r="K7" s="78">
        <v>93339</v>
      </c>
      <c r="L7" s="79">
        <v>89756</v>
      </c>
      <c r="M7" s="281">
        <f>O7/V7</f>
        <v>1570.6589307915458</v>
      </c>
      <c r="N7" s="282">
        <f>P7/V7</f>
        <v>1102.051388313303</v>
      </c>
      <c r="O7" s="24">
        <f aca="true" t="shared" si="0" ref="O7:P11">Q7*1000</f>
        <v>151600</v>
      </c>
      <c r="P7" s="18">
        <f t="shared" si="0"/>
        <v>106370</v>
      </c>
      <c r="Q7" s="25">
        <v>151.6</v>
      </c>
      <c r="R7" s="46">
        <v>106.37</v>
      </c>
      <c r="S7" s="27">
        <f>T7/V7</f>
        <v>3351.5779113137173</v>
      </c>
      <c r="T7" s="28">
        <f>U7*0.0482*1000</f>
        <v>323494.3</v>
      </c>
      <c r="U7" s="47">
        <v>6711.5</v>
      </c>
      <c r="V7" s="84">
        <v>96.52</v>
      </c>
      <c r="AA7" s="4"/>
      <c r="AB7" s="4"/>
      <c r="AK7" s="12"/>
    </row>
    <row r="8" spans="1:37" s="3" customFormat="1" ht="24" customHeight="1">
      <c r="A8" s="198" t="s">
        <v>106</v>
      </c>
      <c r="B8" s="243">
        <v>790.83</v>
      </c>
      <c r="C8" s="244">
        <v>810.42</v>
      </c>
      <c r="D8" s="16">
        <f>B8*V8</f>
        <v>83242.76580000001</v>
      </c>
      <c r="E8" s="278">
        <f>C8*V8</f>
        <v>85304.8092</v>
      </c>
      <c r="F8" s="275">
        <f>G8/V8</f>
        <v>884.5240357210716</v>
      </c>
      <c r="G8" s="76">
        <v>93105</v>
      </c>
      <c r="H8" s="73">
        <v>92513</v>
      </c>
      <c r="I8" s="77">
        <v>95218</v>
      </c>
      <c r="J8" s="76">
        <v>1345937</v>
      </c>
      <c r="K8" s="78">
        <v>93160</v>
      </c>
      <c r="L8" s="79">
        <v>92011</v>
      </c>
      <c r="M8" s="283">
        <f>O8/V8</f>
        <v>1423.8077142314269</v>
      </c>
      <c r="N8" s="284">
        <f>P8/V8</f>
        <v>971.4041421242637</v>
      </c>
      <c r="O8" s="97">
        <f t="shared" si="0"/>
        <v>149870</v>
      </c>
      <c r="P8" s="92">
        <f t="shared" si="0"/>
        <v>102250</v>
      </c>
      <c r="Q8" s="98">
        <v>149.87</v>
      </c>
      <c r="R8" s="99">
        <v>102.25</v>
      </c>
      <c r="S8" s="245">
        <f>T8/V8</f>
        <v>3223.218164544936</v>
      </c>
      <c r="T8" s="246">
        <f>U8*0.0482*1000</f>
        <v>339275.94399999996</v>
      </c>
      <c r="U8" s="292">
        <v>7038.92</v>
      </c>
      <c r="V8" s="84">
        <v>105.26</v>
      </c>
      <c r="AA8" s="4"/>
      <c r="AB8" s="4"/>
      <c r="AK8" s="12"/>
    </row>
    <row r="9" spans="1:28" s="3" customFormat="1" ht="21.75" customHeight="1">
      <c r="A9" s="13" t="s">
        <v>115</v>
      </c>
      <c r="B9" s="121">
        <v>416.25</v>
      </c>
      <c r="C9" s="317">
        <v>436.67</v>
      </c>
      <c r="D9" s="16">
        <f>B9*V9</f>
        <v>50270.5125</v>
      </c>
      <c r="E9" s="278">
        <f>C9*V9</f>
        <v>52736.6359</v>
      </c>
      <c r="F9" s="275">
        <f>G9/V9</f>
        <v>490.4032458391985</v>
      </c>
      <c r="G9" s="18">
        <v>59226</v>
      </c>
      <c r="H9" s="16">
        <v>58566</v>
      </c>
      <c r="I9" s="19">
        <v>62013</v>
      </c>
      <c r="J9" s="18">
        <v>655682</v>
      </c>
      <c r="K9" s="20">
        <v>59191</v>
      </c>
      <c r="L9" s="21">
        <v>59536</v>
      </c>
      <c r="M9" s="285">
        <f>O9/V9</f>
        <v>978.7198807650907</v>
      </c>
      <c r="N9" s="286">
        <f>P9/V9</f>
        <v>559.7416576964478</v>
      </c>
      <c r="O9" s="62">
        <f t="shared" si="0"/>
        <v>118200</v>
      </c>
      <c r="P9" s="61">
        <f t="shared" si="0"/>
        <v>67600</v>
      </c>
      <c r="Q9" s="287">
        <v>118.2</v>
      </c>
      <c r="R9" s="288">
        <v>67.6</v>
      </c>
      <c r="S9" s="293">
        <f>T9/V9</f>
        <v>2563.4561563302145</v>
      </c>
      <c r="T9" s="294">
        <f>U9*0.0482*1000</f>
        <v>309588.6</v>
      </c>
      <c r="U9" s="295">
        <v>6423</v>
      </c>
      <c r="V9" s="29">
        <v>120.77</v>
      </c>
      <c r="W9" s="30"/>
      <c r="AA9" s="4"/>
      <c r="AB9" s="4"/>
    </row>
    <row r="10" spans="1:28" s="3" customFormat="1" ht="21.75" customHeight="1">
      <c r="A10" s="242" t="s">
        <v>116</v>
      </c>
      <c r="B10" s="121">
        <v>361.25</v>
      </c>
      <c r="C10" s="317">
        <v>387.92</v>
      </c>
      <c r="D10" s="159">
        <f>B10*V10</f>
        <v>32429.4125</v>
      </c>
      <c r="E10" s="304">
        <f>C10*V10</f>
        <v>34823.5784</v>
      </c>
      <c r="F10" s="275">
        <f>G10/V10</f>
        <v>450.06126768408154</v>
      </c>
      <c r="G10" s="92">
        <v>40402</v>
      </c>
      <c r="H10" s="93">
        <v>39460</v>
      </c>
      <c r="I10" s="94">
        <v>43303</v>
      </c>
      <c r="J10" s="92">
        <v>666829</v>
      </c>
      <c r="K10" s="95">
        <v>40027</v>
      </c>
      <c r="L10" s="96">
        <v>43283</v>
      </c>
      <c r="M10" s="285">
        <f>O10/V10</f>
        <v>1135.1230923471094</v>
      </c>
      <c r="N10" s="286">
        <f>P10/V10</f>
        <v>575.9162303664922</v>
      </c>
      <c r="O10" s="62">
        <f t="shared" si="0"/>
        <v>101900</v>
      </c>
      <c r="P10" s="61">
        <f t="shared" si="0"/>
        <v>51700</v>
      </c>
      <c r="Q10" s="287">
        <v>101.9</v>
      </c>
      <c r="R10" s="288">
        <v>51.7</v>
      </c>
      <c r="S10" s="293">
        <f>T10/V10</f>
        <v>3719.835134231926</v>
      </c>
      <c r="T10" s="294">
        <f>U10*0.0482*1000</f>
        <v>333929.6</v>
      </c>
      <c r="U10" s="295">
        <v>6928</v>
      </c>
      <c r="V10" s="101">
        <v>89.77</v>
      </c>
      <c r="W10" s="30"/>
      <c r="X10" s="12"/>
      <c r="AA10" s="4"/>
      <c r="AB10" s="4"/>
    </row>
    <row r="11" spans="1:28" s="3" customFormat="1" ht="21.75" customHeight="1" thickBot="1">
      <c r="A11" s="318" t="s">
        <v>148</v>
      </c>
      <c r="B11" s="273">
        <v>426.25</v>
      </c>
      <c r="C11" s="274">
        <v>445.83</v>
      </c>
      <c r="D11" s="59">
        <f>B11*V11</f>
        <v>47944.6</v>
      </c>
      <c r="E11" s="322">
        <f>C11*V11</f>
        <v>50146.9584</v>
      </c>
      <c r="F11" s="323">
        <f>G11/V11</f>
        <v>497.7596017069701</v>
      </c>
      <c r="G11" s="61">
        <v>55988</v>
      </c>
      <c r="H11" s="59">
        <v>55639</v>
      </c>
      <c r="I11" s="319">
        <v>57783</v>
      </c>
      <c r="J11" s="61">
        <v>1724200</v>
      </c>
      <c r="K11" s="320">
        <v>56140</v>
      </c>
      <c r="L11" s="321">
        <v>51362</v>
      </c>
      <c r="M11" s="285">
        <f>O11/V11</f>
        <v>1079.302987197724</v>
      </c>
      <c r="N11" s="286">
        <f>P11/V11</f>
        <v>627.6671408250355</v>
      </c>
      <c r="O11" s="62">
        <f t="shared" si="0"/>
        <v>121399.99999999999</v>
      </c>
      <c r="P11" s="61">
        <f t="shared" si="0"/>
        <v>70600</v>
      </c>
      <c r="Q11" s="287">
        <v>121.39999999999999</v>
      </c>
      <c r="R11" s="324">
        <v>70.6</v>
      </c>
      <c r="S11" s="293">
        <f>T11/V11</f>
        <v>2968.790896159317</v>
      </c>
      <c r="T11" s="294">
        <f>U11*0.0482*1000</f>
        <v>333929.6</v>
      </c>
      <c r="U11" s="295">
        <v>6928</v>
      </c>
      <c r="V11" s="63">
        <v>112.48</v>
      </c>
      <c r="W11" s="30"/>
      <c r="AA11" s="4"/>
      <c r="AB11" s="4"/>
    </row>
    <row r="12" spans="1:28" s="3" customFormat="1" ht="21.75" customHeight="1">
      <c r="A12" s="334" t="s">
        <v>107</v>
      </c>
      <c r="B12" s="335">
        <v>887.08</v>
      </c>
      <c r="C12" s="336">
        <v>887.08</v>
      </c>
      <c r="D12" s="276">
        <v>73521.19039999999</v>
      </c>
      <c r="E12" s="337">
        <v>73521.19039999999</v>
      </c>
      <c r="F12" s="335">
        <v>966.7471042471043</v>
      </c>
      <c r="G12" s="338">
        <v>80124</v>
      </c>
      <c r="H12" s="276">
        <v>80267</v>
      </c>
      <c r="I12" s="339">
        <v>79651</v>
      </c>
      <c r="J12" s="338">
        <v>1894898</v>
      </c>
      <c r="K12" s="340">
        <v>80212</v>
      </c>
      <c r="L12" s="337">
        <v>77882</v>
      </c>
      <c r="M12" s="341">
        <v>1688.2239382239384</v>
      </c>
      <c r="N12" s="342">
        <v>1137.1862934362935</v>
      </c>
      <c r="O12" s="343">
        <v>139920</v>
      </c>
      <c r="P12" s="338">
        <v>94250</v>
      </c>
      <c r="Q12" s="344">
        <v>139.92</v>
      </c>
      <c r="R12" s="345">
        <v>94.25</v>
      </c>
      <c r="S12" s="346">
        <v>3904.037162162162</v>
      </c>
      <c r="T12" s="347">
        <v>323566.6</v>
      </c>
      <c r="U12" s="348">
        <v>6713</v>
      </c>
      <c r="V12" s="349">
        <v>82.88</v>
      </c>
      <c r="W12" s="30"/>
      <c r="AA12" s="4"/>
      <c r="AB12" s="4"/>
    </row>
    <row r="13" spans="1:28" s="3" customFormat="1" ht="21.75" customHeight="1">
      <c r="A13" s="13" t="s">
        <v>108</v>
      </c>
      <c r="B13" s="14">
        <v>863.75</v>
      </c>
      <c r="C13" s="15">
        <v>892.92</v>
      </c>
      <c r="D13" s="16">
        <v>86521.83750000001</v>
      </c>
      <c r="E13" s="17">
        <v>89443.79639999999</v>
      </c>
      <c r="F13" s="14">
        <v>929.989018668264</v>
      </c>
      <c r="G13" s="18">
        <v>93157</v>
      </c>
      <c r="H13" s="16">
        <v>92689</v>
      </c>
      <c r="I13" s="19">
        <v>94716</v>
      </c>
      <c r="J13" s="18">
        <v>1586294</v>
      </c>
      <c r="K13" s="45">
        <v>93339</v>
      </c>
      <c r="L13" s="17">
        <v>89756</v>
      </c>
      <c r="M13" s="22">
        <v>1513.4271738045322</v>
      </c>
      <c r="N13" s="23">
        <v>1061.894778875911</v>
      </c>
      <c r="O13" s="24">
        <v>151600</v>
      </c>
      <c r="P13" s="18">
        <v>106370</v>
      </c>
      <c r="Q13" s="25">
        <v>151.6</v>
      </c>
      <c r="R13" s="46">
        <v>106.37</v>
      </c>
      <c r="S13" s="27">
        <v>3229.4529300189674</v>
      </c>
      <c r="T13" s="28">
        <v>323494.3</v>
      </c>
      <c r="U13" s="47">
        <v>6711.5</v>
      </c>
      <c r="V13" s="29">
        <v>100.17</v>
      </c>
      <c r="W13" s="30"/>
      <c r="AA13" s="4"/>
      <c r="AB13" s="4"/>
    </row>
    <row r="14" spans="1:34" s="3" customFormat="1" ht="21.75" customHeight="1">
      <c r="A14" s="13" t="s">
        <v>109</v>
      </c>
      <c r="B14" s="14">
        <v>669.17</v>
      </c>
      <c r="C14" s="15">
        <v>689.58</v>
      </c>
      <c r="D14" s="16">
        <v>73608.7</v>
      </c>
      <c r="E14" s="17">
        <v>75853.8</v>
      </c>
      <c r="F14" s="14">
        <v>732.4727272727273</v>
      </c>
      <c r="G14" s="18">
        <v>80572</v>
      </c>
      <c r="H14" s="16">
        <v>79481</v>
      </c>
      <c r="I14" s="19">
        <v>84558</v>
      </c>
      <c r="J14" s="18">
        <v>621990</v>
      </c>
      <c r="K14" s="45">
        <v>80115</v>
      </c>
      <c r="L14" s="17">
        <v>87539</v>
      </c>
      <c r="M14" s="22">
        <v>1261.2727272727273</v>
      </c>
      <c r="N14" s="23">
        <v>823.2727272727273</v>
      </c>
      <c r="O14" s="24">
        <v>138740</v>
      </c>
      <c r="P14" s="18">
        <v>90560</v>
      </c>
      <c r="Q14" s="25">
        <v>138.74</v>
      </c>
      <c r="R14" s="46">
        <v>90.56</v>
      </c>
      <c r="S14" s="27">
        <v>3039.4481818181816</v>
      </c>
      <c r="T14" s="28">
        <v>334339.3</v>
      </c>
      <c r="U14" s="47">
        <v>6936.5</v>
      </c>
      <c r="V14" s="29">
        <v>110</v>
      </c>
      <c r="W14" s="30"/>
      <c r="AA14" s="4"/>
      <c r="AB14" s="4"/>
      <c r="AE14" s="48"/>
      <c r="AH14" s="49"/>
    </row>
    <row r="15" spans="1:23" s="3" customFormat="1" ht="21.75" customHeight="1">
      <c r="A15" s="13" t="s">
        <v>117</v>
      </c>
      <c r="B15" s="14">
        <v>378.33</v>
      </c>
      <c r="C15" s="15">
        <v>404.58</v>
      </c>
      <c r="D15" s="16">
        <v>45357.9837</v>
      </c>
      <c r="E15" s="17">
        <v>48505.0962</v>
      </c>
      <c r="F15" s="14">
        <v>441.6798732171157</v>
      </c>
      <c r="G15" s="18">
        <v>52953</v>
      </c>
      <c r="H15" s="16">
        <v>52028</v>
      </c>
      <c r="I15" s="19">
        <v>57029</v>
      </c>
      <c r="J15" s="18">
        <v>1363237</v>
      </c>
      <c r="K15" s="45">
        <v>52756</v>
      </c>
      <c r="L15" s="17">
        <v>56944</v>
      </c>
      <c r="M15" s="22">
        <v>947.5352406372508</v>
      </c>
      <c r="N15" s="23">
        <v>520.477104012011</v>
      </c>
      <c r="O15" s="24">
        <v>113600</v>
      </c>
      <c r="P15" s="18">
        <v>62400</v>
      </c>
      <c r="Q15" s="25">
        <v>113.6</v>
      </c>
      <c r="R15" s="46">
        <v>62.4</v>
      </c>
      <c r="S15" s="27">
        <v>2631.3203770122614</v>
      </c>
      <c r="T15" s="28">
        <v>315469</v>
      </c>
      <c r="U15" s="47">
        <v>6545</v>
      </c>
      <c r="V15" s="29">
        <v>119.89</v>
      </c>
      <c r="W15" s="30"/>
    </row>
    <row r="16" spans="1:23" s="3" customFormat="1" ht="21.75" customHeight="1">
      <c r="A16" s="242" t="s">
        <v>118</v>
      </c>
      <c r="B16" s="243">
        <v>365.42</v>
      </c>
      <c r="C16" s="244">
        <v>411.67</v>
      </c>
      <c r="D16" s="93">
        <v>39743.0792</v>
      </c>
      <c r="E16" s="220">
        <v>44773.2292</v>
      </c>
      <c r="F16" s="243">
        <v>409.8197866862817</v>
      </c>
      <c r="G16" s="92">
        <v>44572</v>
      </c>
      <c r="H16" s="298">
        <v>44156</v>
      </c>
      <c r="I16" s="94">
        <v>46494</v>
      </c>
      <c r="J16" s="92">
        <v>779163</v>
      </c>
      <c r="K16" s="329">
        <v>44718</v>
      </c>
      <c r="L16" s="220">
        <v>41305</v>
      </c>
      <c r="M16" s="330">
        <v>978.3008458992276</v>
      </c>
      <c r="N16" s="331">
        <v>528.6870172857668</v>
      </c>
      <c r="O16" s="97">
        <v>106400</v>
      </c>
      <c r="P16" s="92">
        <v>57500</v>
      </c>
      <c r="Q16" s="98">
        <v>106.4</v>
      </c>
      <c r="R16" s="332">
        <v>57.5</v>
      </c>
      <c r="S16" s="245">
        <v>3070.3346818683335</v>
      </c>
      <c r="T16" s="246">
        <v>333929.6</v>
      </c>
      <c r="U16" s="333">
        <v>6928</v>
      </c>
      <c r="V16" s="101">
        <v>108.76</v>
      </c>
      <c r="W16" s="30"/>
    </row>
    <row r="17" spans="1:23" s="3" customFormat="1" ht="21.75" customHeight="1" thickBot="1">
      <c r="A17" s="328" t="s">
        <v>154</v>
      </c>
      <c r="B17" s="248">
        <v>481.67</v>
      </c>
      <c r="C17" s="249">
        <v>488.75</v>
      </c>
      <c r="D17" s="250">
        <f>B17*V17</f>
        <v>53450.9199</v>
      </c>
      <c r="E17" s="325">
        <f>C17*V17</f>
        <v>54236.5875</v>
      </c>
      <c r="F17" s="248"/>
      <c r="G17" s="251"/>
      <c r="H17" s="250"/>
      <c r="I17" s="252"/>
      <c r="J17" s="251"/>
      <c r="K17" s="253"/>
      <c r="L17" s="254"/>
      <c r="M17" s="289"/>
      <c r="N17" s="290"/>
      <c r="O17" s="255"/>
      <c r="P17" s="251"/>
      <c r="Q17" s="256"/>
      <c r="R17" s="326"/>
      <c r="S17" s="257"/>
      <c r="T17" s="258"/>
      <c r="U17" s="327"/>
      <c r="V17" s="218">
        <v>110.97</v>
      </c>
      <c r="W17" s="30"/>
    </row>
    <row r="18" spans="1:22" s="3" customFormat="1" ht="24.75" customHeight="1">
      <c r="A18" s="70" t="s">
        <v>100</v>
      </c>
      <c r="B18" s="71">
        <v>295</v>
      </c>
      <c r="C18" s="72">
        <v>320</v>
      </c>
      <c r="D18" s="73">
        <v>30051.65</v>
      </c>
      <c r="E18" s="74">
        <v>32598.4</v>
      </c>
      <c r="F18" s="85">
        <v>349.278492195936</v>
      </c>
      <c r="G18" s="76">
        <v>35581</v>
      </c>
      <c r="H18" s="73">
        <v>35096</v>
      </c>
      <c r="I18" s="77">
        <v>36579</v>
      </c>
      <c r="J18" s="76">
        <v>1562857</v>
      </c>
      <c r="K18" s="78">
        <v>35718</v>
      </c>
      <c r="L18" s="79">
        <v>34328</v>
      </c>
      <c r="M18" s="86">
        <v>938.4509669186217</v>
      </c>
      <c r="N18" s="87">
        <v>439.77618533424953</v>
      </c>
      <c r="O18" s="80">
        <v>95600</v>
      </c>
      <c r="P18" s="76">
        <v>44800</v>
      </c>
      <c r="Q18" s="81">
        <v>95.6</v>
      </c>
      <c r="R18" s="82">
        <v>44.8</v>
      </c>
      <c r="S18" s="88">
        <v>3277.9974477274955</v>
      </c>
      <c r="T18" s="89">
        <v>333929.6</v>
      </c>
      <c r="U18" s="83">
        <v>6928</v>
      </c>
      <c r="V18" s="84">
        <v>101.87</v>
      </c>
    </row>
    <row r="19" spans="1:22" s="3" customFormat="1" ht="24.75" customHeight="1">
      <c r="A19" s="70" t="s">
        <v>101</v>
      </c>
      <c r="B19" s="90">
        <v>340</v>
      </c>
      <c r="C19" s="91">
        <v>370</v>
      </c>
      <c r="D19" s="73">
        <v>34822.8</v>
      </c>
      <c r="E19" s="74">
        <v>37895.4</v>
      </c>
      <c r="F19" s="85">
        <v>354.3253270845538</v>
      </c>
      <c r="G19" s="92">
        <v>36290</v>
      </c>
      <c r="H19" s="93">
        <v>35437</v>
      </c>
      <c r="I19" s="94">
        <v>39362</v>
      </c>
      <c r="J19" s="92">
        <v>643364</v>
      </c>
      <c r="K19" s="95">
        <v>36246</v>
      </c>
      <c r="L19" s="96">
        <v>37065</v>
      </c>
      <c r="M19" s="86">
        <v>986.1355204061706</v>
      </c>
      <c r="N19" s="87">
        <v>507.71333723882054</v>
      </c>
      <c r="O19" s="97">
        <v>101000</v>
      </c>
      <c r="P19" s="92">
        <v>52000</v>
      </c>
      <c r="Q19" s="98">
        <v>101</v>
      </c>
      <c r="R19" s="99">
        <v>52</v>
      </c>
      <c r="S19" s="88">
        <v>3260.394454208162</v>
      </c>
      <c r="T19" s="89">
        <v>333929.6</v>
      </c>
      <c r="U19" s="100">
        <v>6928</v>
      </c>
      <c r="V19" s="101">
        <v>102.42</v>
      </c>
    </row>
    <row r="20" spans="1:22" s="3" customFormat="1" ht="24.75" customHeight="1">
      <c r="A20" s="52" t="s">
        <v>92</v>
      </c>
      <c r="B20" s="53">
        <v>390</v>
      </c>
      <c r="C20" s="54">
        <v>440</v>
      </c>
      <c r="D20" s="16">
        <v>40946.1</v>
      </c>
      <c r="E20" s="17">
        <v>46195.6</v>
      </c>
      <c r="F20" s="102">
        <v>398.41889703781317</v>
      </c>
      <c r="G20" s="18">
        <v>41830</v>
      </c>
      <c r="H20" s="16">
        <v>40872</v>
      </c>
      <c r="I20" s="19">
        <v>45156</v>
      </c>
      <c r="J20" s="18">
        <v>5166500</v>
      </c>
      <c r="K20" s="20">
        <v>41822</v>
      </c>
      <c r="L20" s="21">
        <v>41752</v>
      </c>
      <c r="M20" s="103">
        <v>998.1903038384609</v>
      </c>
      <c r="N20" s="104">
        <v>545.7662634536623</v>
      </c>
      <c r="O20" s="24">
        <v>104800</v>
      </c>
      <c r="P20" s="18">
        <v>57300</v>
      </c>
      <c r="Q20" s="105">
        <v>104.8</v>
      </c>
      <c r="R20" s="26">
        <v>57.3</v>
      </c>
      <c r="S20" s="106">
        <v>3180.584817601676</v>
      </c>
      <c r="T20" s="107">
        <v>333929.6</v>
      </c>
      <c r="U20" s="55">
        <v>6928</v>
      </c>
      <c r="V20" s="29">
        <v>104.99</v>
      </c>
    </row>
    <row r="21" spans="1:22" s="3" customFormat="1" ht="24.75" customHeight="1">
      <c r="A21" s="64" t="s">
        <v>93</v>
      </c>
      <c r="B21" s="65">
        <v>380</v>
      </c>
      <c r="C21" s="66">
        <v>420</v>
      </c>
      <c r="D21" s="67">
        <v>42955.200000000004</v>
      </c>
      <c r="E21" s="68">
        <v>47476.8</v>
      </c>
      <c r="F21" s="137">
        <v>425.0265392781316</v>
      </c>
      <c r="G21" s="138">
        <v>48045</v>
      </c>
      <c r="H21" s="139">
        <v>46675</v>
      </c>
      <c r="I21" s="140">
        <v>53184</v>
      </c>
      <c r="J21" s="138">
        <v>3030500</v>
      </c>
      <c r="K21" s="141">
        <v>48061</v>
      </c>
      <c r="L21" s="142">
        <v>47425</v>
      </c>
      <c r="M21" s="143">
        <v>973.10686482661</v>
      </c>
      <c r="N21" s="144">
        <v>539.6319886765747</v>
      </c>
      <c r="O21" s="145">
        <v>110000</v>
      </c>
      <c r="P21" s="138">
        <v>61000</v>
      </c>
      <c r="Q21" s="146">
        <v>110</v>
      </c>
      <c r="R21" s="147">
        <v>61</v>
      </c>
      <c r="S21" s="148">
        <v>2954.083510261854</v>
      </c>
      <c r="T21" s="149">
        <v>333929.6</v>
      </c>
      <c r="U21" s="150">
        <v>6928</v>
      </c>
      <c r="V21" s="69">
        <v>113.04</v>
      </c>
    </row>
    <row r="22" spans="1:22" s="3" customFormat="1" ht="24.75" customHeight="1">
      <c r="A22" s="70">
        <v>42736</v>
      </c>
      <c r="B22" s="71">
        <v>435</v>
      </c>
      <c r="C22" s="72">
        <v>495</v>
      </c>
      <c r="D22" s="73">
        <f aca="true" t="shared" si="1" ref="D22:D36">B22*V22</f>
        <v>50655.75</v>
      </c>
      <c r="E22" s="74">
        <f aca="true" t="shared" si="2" ref="E22:E38">C22*V22</f>
        <v>57642.75</v>
      </c>
      <c r="F22" s="85">
        <f aca="true" t="shared" si="3" ref="F22:F37">G22/V22</f>
        <v>452.9497638471447</v>
      </c>
      <c r="G22" s="240">
        <v>52746</v>
      </c>
      <c r="H22" s="238">
        <v>51957</v>
      </c>
      <c r="I22" s="259">
        <v>55913</v>
      </c>
      <c r="J22" s="240">
        <v>2232000</v>
      </c>
      <c r="K22" s="260">
        <v>52760</v>
      </c>
      <c r="L22" s="261">
        <v>52047</v>
      </c>
      <c r="M22" s="86">
        <f aca="true" t="shared" si="4" ref="M22:M32">O22/V22</f>
        <v>996.135680549592</v>
      </c>
      <c r="N22" s="87">
        <f aca="true" t="shared" si="5" ref="N22:N34">P22/V22</f>
        <v>575.3542292829541</v>
      </c>
      <c r="O22" s="80">
        <f aca="true" t="shared" si="6" ref="O22:O35">Q22*1000</f>
        <v>116000</v>
      </c>
      <c r="P22" s="76">
        <f aca="true" t="shared" si="7" ref="P22:P34">R22*1000</f>
        <v>67000</v>
      </c>
      <c r="Q22" s="115">
        <v>116</v>
      </c>
      <c r="R22" s="116">
        <v>67</v>
      </c>
      <c r="S22" s="88">
        <f aca="true" t="shared" si="8" ref="S22:S38">T22/V22</f>
        <v>2867.579218548733</v>
      </c>
      <c r="T22" s="89">
        <f aca="true" t="shared" si="9" ref="T22:T38">U22*0.0482*1000</f>
        <v>333929.6</v>
      </c>
      <c r="U22" s="117">
        <v>6928</v>
      </c>
      <c r="V22" s="84">
        <v>116.45</v>
      </c>
    </row>
    <row r="23" spans="1:22" s="3" customFormat="1" ht="24.75" customHeight="1">
      <c r="A23" s="56" t="s">
        <v>83</v>
      </c>
      <c r="B23" s="57">
        <v>510</v>
      </c>
      <c r="C23" s="58">
        <v>600</v>
      </c>
      <c r="D23" s="59">
        <f t="shared" si="1"/>
        <v>57844.200000000004</v>
      </c>
      <c r="E23" s="60">
        <f t="shared" si="2"/>
        <v>68052</v>
      </c>
      <c r="F23" s="121">
        <f t="shared" si="3"/>
        <v>501.1726326926468</v>
      </c>
      <c r="G23" s="109">
        <v>56843</v>
      </c>
      <c r="H23" s="110">
        <v>56080</v>
      </c>
      <c r="I23" s="111">
        <v>63408</v>
      </c>
      <c r="J23" s="109">
        <v>2565000</v>
      </c>
      <c r="K23" s="112">
        <v>56866</v>
      </c>
      <c r="L23" s="113">
        <v>53966</v>
      </c>
      <c r="M23" s="127">
        <f t="shared" si="4"/>
        <v>1093.2816081819785</v>
      </c>
      <c r="N23" s="128">
        <f t="shared" si="5"/>
        <v>687.7093986951155</v>
      </c>
      <c r="O23" s="62">
        <f t="shared" si="6"/>
        <v>124000</v>
      </c>
      <c r="P23" s="61">
        <f t="shared" si="7"/>
        <v>78000</v>
      </c>
      <c r="Q23" s="129">
        <v>124</v>
      </c>
      <c r="R23" s="130">
        <v>78</v>
      </c>
      <c r="S23" s="131">
        <f t="shared" si="8"/>
        <v>2944.186210544877</v>
      </c>
      <c r="T23" s="132">
        <f t="shared" si="9"/>
        <v>333929.6</v>
      </c>
      <c r="U23" s="133">
        <v>6928</v>
      </c>
      <c r="V23" s="63">
        <v>113.42</v>
      </c>
    </row>
    <row r="24" spans="1:22" s="3" customFormat="1" ht="24.75" customHeight="1">
      <c r="A24" s="64" t="s">
        <v>94</v>
      </c>
      <c r="B24" s="65">
        <v>480</v>
      </c>
      <c r="C24" s="66">
        <v>600</v>
      </c>
      <c r="D24" s="67">
        <f t="shared" si="1"/>
        <v>54609.6</v>
      </c>
      <c r="E24" s="68">
        <f t="shared" si="2"/>
        <v>68262</v>
      </c>
      <c r="F24" s="137">
        <f t="shared" si="3"/>
        <v>530.0518590137998</v>
      </c>
      <c r="G24" s="122">
        <v>60304</v>
      </c>
      <c r="H24" s="123">
        <v>59272</v>
      </c>
      <c r="I24" s="124">
        <v>71611</v>
      </c>
      <c r="J24" s="122">
        <v>8374000</v>
      </c>
      <c r="K24" s="125">
        <v>60357</v>
      </c>
      <c r="L24" s="126">
        <v>54170</v>
      </c>
      <c r="M24" s="143">
        <f t="shared" si="4"/>
        <v>1098.7079194866837</v>
      </c>
      <c r="N24" s="144">
        <f t="shared" si="5"/>
        <v>729.542058539158</v>
      </c>
      <c r="O24" s="145">
        <f t="shared" si="6"/>
        <v>125000</v>
      </c>
      <c r="P24" s="138">
        <f t="shared" si="7"/>
        <v>83000</v>
      </c>
      <c r="Q24" s="146">
        <v>125</v>
      </c>
      <c r="R24" s="147">
        <v>83</v>
      </c>
      <c r="S24" s="148">
        <f t="shared" si="8"/>
        <v>2935.1287685681637</v>
      </c>
      <c r="T24" s="149">
        <f t="shared" si="9"/>
        <v>333929.6</v>
      </c>
      <c r="U24" s="150">
        <v>6928</v>
      </c>
      <c r="V24" s="69">
        <v>113.77</v>
      </c>
    </row>
    <row r="25" spans="1:22" s="3" customFormat="1" ht="24.75" customHeight="1">
      <c r="A25" s="108" t="s">
        <v>95</v>
      </c>
      <c r="B25" s="90">
        <v>430</v>
      </c>
      <c r="C25" s="91">
        <v>490</v>
      </c>
      <c r="D25" s="93">
        <f t="shared" si="1"/>
        <v>47704.2</v>
      </c>
      <c r="E25" s="220">
        <f t="shared" si="2"/>
        <v>54360.6</v>
      </c>
      <c r="F25" s="221">
        <f t="shared" si="3"/>
        <v>494.75392103839914</v>
      </c>
      <c r="G25" s="262">
        <v>54888</v>
      </c>
      <c r="H25" s="263">
        <v>53510</v>
      </c>
      <c r="I25" s="264">
        <v>65325</v>
      </c>
      <c r="J25" s="262">
        <v>693615</v>
      </c>
      <c r="K25" s="265">
        <v>54633</v>
      </c>
      <c r="L25" s="266">
        <v>62583</v>
      </c>
      <c r="M25" s="224">
        <f t="shared" si="4"/>
        <v>1099.693528033171</v>
      </c>
      <c r="N25" s="225">
        <f t="shared" si="5"/>
        <v>707.5896881197043</v>
      </c>
      <c r="O25" s="226">
        <f t="shared" si="6"/>
        <v>122000</v>
      </c>
      <c r="P25" s="222">
        <f t="shared" si="7"/>
        <v>78500</v>
      </c>
      <c r="Q25" s="227">
        <v>122</v>
      </c>
      <c r="R25" s="228">
        <v>78.5</v>
      </c>
      <c r="S25" s="229">
        <f t="shared" si="8"/>
        <v>3010.0018027762753</v>
      </c>
      <c r="T25" s="230">
        <f t="shared" si="9"/>
        <v>333929.6</v>
      </c>
      <c r="U25" s="231">
        <v>6928</v>
      </c>
      <c r="V25" s="101">
        <v>110.94</v>
      </c>
    </row>
    <row r="26" spans="1:22" s="3" customFormat="1" ht="24.75" customHeight="1">
      <c r="A26" s="52" t="s">
        <v>96</v>
      </c>
      <c r="B26" s="53">
        <v>385</v>
      </c>
      <c r="C26" s="54">
        <v>390</v>
      </c>
      <c r="D26" s="16">
        <f t="shared" si="1"/>
        <v>42935.2</v>
      </c>
      <c r="E26" s="17">
        <f t="shared" si="2"/>
        <v>43492.799999999996</v>
      </c>
      <c r="F26" s="102">
        <f t="shared" si="3"/>
        <v>462.02474892395986</v>
      </c>
      <c r="G26" s="222">
        <v>51525</v>
      </c>
      <c r="H26" s="298">
        <v>50661</v>
      </c>
      <c r="I26" s="314">
        <v>54895</v>
      </c>
      <c r="J26" s="222"/>
      <c r="K26" s="302">
        <v>51773</v>
      </c>
      <c r="L26" s="223">
        <v>47763</v>
      </c>
      <c r="M26" s="103">
        <f t="shared" si="4"/>
        <v>1022.2381635581062</v>
      </c>
      <c r="N26" s="104">
        <f t="shared" si="5"/>
        <v>573.8880918220947</v>
      </c>
      <c r="O26" s="161">
        <f t="shared" si="6"/>
        <v>114000</v>
      </c>
      <c r="P26" s="158">
        <f t="shared" si="7"/>
        <v>64000</v>
      </c>
      <c r="Q26" s="118">
        <v>114</v>
      </c>
      <c r="R26" s="119">
        <v>64</v>
      </c>
      <c r="S26" s="106">
        <f t="shared" si="8"/>
        <v>2994.347202295552</v>
      </c>
      <c r="T26" s="107">
        <f t="shared" si="9"/>
        <v>333929.6</v>
      </c>
      <c r="U26" s="120">
        <v>6928</v>
      </c>
      <c r="V26" s="29">
        <v>111.52</v>
      </c>
    </row>
    <row r="27" spans="1:22" s="3" customFormat="1" ht="24.75" customHeight="1">
      <c r="A27" s="70" t="s">
        <v>97</v>
      </c>
      <c r="B27" s="151">
        <v>385</v>
      </c>
      <c r="C27" s="152">
        <v>390</v>
      </c>
      <c r="D27" s="73">
        <f t="shared" si="1"/>
        <v>42688.799999999996</v>
      </c>
      <c r="E27" s="74">
        <f t="shared" si="2"/>
        <v>43243.2</v>
      </c>
      <c r="F27" s="85">
        <f t="shared" si="3"/>
        <v>425.7665945165945</v>
      </c>
      <c r="G27" s="158">
        <v>47209</v>
      </c>
      <c r="H27" s="159">
        <v>46988</v>
      </c>
      <c r="I27" s="315">
        <v>47755</v>
      </c>
      <c r="J27" s="158">
        <v>1602083</v>
      </c>
      <c r="K27" s="300">
        <v>47368</v>
      </c>
      <c r="L27" s="160">
        <v>44078</v>
      </c>
      <c r="M27" s="86">
        <f t="shared" si="4"/>
        <v>1010.1010101010102</v>
      </c>
      <c r="N27" s="87">
        <f t="shared" si="5"/>
        <v>532.1067821067821</v>
      </c>
      <c r="O27" s="114">
        <f t="shared" si="6"/>
        <v>112000</v>
      </c>
      <c r="P27" s="109">
        <f t="shared" si="7"/>
        <v>59000</v>
      </c>
      <c r="Q27" s="115">
        <v>112</v>
      </c>
      <c r="R27" s="116">
        <v>59</v>
      </c>
      <c r="S27" s="153">
        <f t="shared" si="8"/>
        <v>3011.6305916305914</v>
      </c>
      <c r="T27" s="89">
        <f t="shared" si="9"/>
        <v>333929.6</v>
      </c>
      <c r="U27" s="117">
        <v>6928</v>
      </c>
      <c r="V27" s="154">
        <v>110.88</v>
      </c>
    </row>
    <row r="28" spans="1:22" s="3" customFormat="1" ht="24.75" customHeight="1">
      <c r="A28" s="52" t="s">
        <v>98</v>
      </c>
      <c r="B28" s="155">
        <v>345</v>
      </c>
      <c r="C28" s="156">
        <v>365</v>
      </c>
      <c r="D28" s="16">
        <f t="shared" si="1"/>
        <v>38781.45</v>
      </c>
      <c r="E28" s="17">
        <f t="shared" si="2"/>
        <v>41029.65</v>
      </c>
      <c r="F28" s="157">
        <f t="shared" si="3"/>
        <v>418.66381994484476</v>
      </c>
      <c r="G28" s="158">
        <v>47062</v>
      </c>
      <c r="H28" s="159">
        <v>46811</v>
      </c>
      <c r="I28" s="315">
        <v>48586</v>
      </c>
      <c r="J28" s="158">
        <v>689889</v>
      </c>
      <c r="K28" s="300">
        <v>47147</v>
      </c>
      <c r="L28" s="160">
        <v>41850</v>
      </c>
      <c r="M28" s="103">
        <f t="shared" si="4"/>
        <v>989.2358331109332</v>
      </c>
      <c r="N28" s="104">
        <f t="shared" si="5"/>
        <v>510.6307268036652</v>
      </c>
      <c r="O28" s="161">
        <f t="shared" si="6"/>
        <v>111200</v>
      </c>
      <c r="P28" s="158">
        <f t="shared" si="7"/>
        <v>57400</v>
      </c>
      <c r="Q28" s="118">
        <v>111.2</v>
      </c>
      <c r="R28" s="119">
        <v>57.4</v>
      </c>
      <c r="S28" s="106">
        <f t="shared" si="8"/>
        <v>2970.6396228093586</v>
      </c>
      <c r="T28" s="107">
        <f t="shared" si="9"/>
        <v>333929.6</v>
      </c>
      <c r="U28" s="162">
        <v>6928</v>
      </c>
      <c r="V28" s="29">
        <v>112.41</v>
      </c>
    </row>
    <row r="29" spans="1:22" s="3" customFormat="1" ht="24.75" customHeight="1">
      <c r="A29" s="52" t="s">
        <v>99</v>
      </c>
      <c r="B29" s="155">
        <v>420</v>
      </c>
      <c r="C29" s="156">
        <v>460</v>
      </c>
      <c r="D29" s="16">
        <f t="shared" si="1"/>
        <v>46527.6</v>
      </c>
      <c r="E29" s="17">
        <f t="shared" si="2"/>
        <v>50958.8</v>
      </c>
      <c r="F29" s="102">
        <f t="shared" si="3"/>
        <v>424.55316844195704</v>
      </c>
      <c r="G29" s="158">
        <v>47032</v>
      </c>
      <c r="H29" s="159">
        <v>46638</v>
      </c>
      <c r="I29" s="315">
        <v>48894</v>
      </c>
      <c r="J29" s="158">
        <v>1448000</v>
      </c>
      <c r="K29" s="300">
        <v>47173</v>
      </c>
      <c r="L29" s="160">
        <v>44116</v>
      </c>
      <c r="M29" s="103">
        <f t="shared" si="4"/>
        <v>1029.0666185231992</v>
      </c>
      <c r="N29" s="104">
        <f t="shared" si="5"/>
        <v>550.6409099115364</v>
      </c>
      <c r="O29" s="161">
        <f t="shared" si="6"/>
        <v>114000</v>
      </c>
      <c r="P29" s="158">
        <f t="shared" si="7"/>
        <v>61000</v>
      </c>
      <c r="Q29" s="118">
        <v>114</v>
      </c>
      <c r="R29" s="119">
        <v>61</v>
      </c>
      <c r="S29" s="106">
        <f t="shared" si="8"/>
        <v>3014.3491604982846</v>
      </c>
      <c r="T29" s="107">
        <f t="shared" si="9"/>
        <v>333929.6</v>
      </c>
      <c r="U29" s="162">
        <v>6928</v>
      </c>
      <c r="V29" s="163">
        <v>110.78</v>
      </c>
    </row>
    <row r="30" spans="1:22" s="3" customFormat="1" ht="24.75" customHeight="1">
      <c r="A30" s="193" t="s">
        <v>100</v>
      </c>
      <c r="B30" s="155">
        <v>480</v>
      </c>
      <c r="C30" s="156">
        <v>500</v>
      </c>
      <c r="D30" s="16">
        <f t="shared" si="1"/>
        <v>52550.4</v>
      </c>
      <c r="E30" s="17">
        <f t="shared" si="2"/>
        <v>54740</v>
      </c>
      <c r="F30" s="102">
        <f t="shared" si="3"/>
        <v>473.07270734380705</v>
      </c>
      <c r="G30" s="222">
        <v>51792</v>
      </c>
      <c r="H30" s="298">
        <v>51375</v>
      </c>
      <c r="I30" s="314">
        <v>52875</v>
      </c>
      <c r="J30" s="222"/>
      <c r="K30" s="302">
        <v>51999</v>
      </c>
      <c r="L30" s="223">
        <v>48553</v>
      </c>
      <c r="M30" s="103">
        <f t="shared" si="4"/>
        <v>1085.1297040555353</v>
      </c>
      <c r="N30" s="104">
        <f t="shared" si="5"/>
        <v>601.0230179028133</v>
      </c>
      <c r="O30" s="161">
        <f t="shared" si="6"/>
        <v>118800</v>
      </c>
      <c r="P30" s="158">
        <f t="shared" si="7"/>
        <v>65800</v>
      </c>
      <c r="Q30" s="118">
        <v>118.8</v>
      </c>
      <c r="R30" s="119">
        <v>65.8</v>
      </c>
      <c r="S30" s="106">
        <f t="shared" si="8"/>
        <v>3050.14249177932</v>
      </c>
      <c r="T30" s="107">
        <f t="shared" si="9"/>
        <v>333929.6</v>
      </c>
      <c r="U30" s="162">
        <v>6928</v>
      </c>
      <c r="V30" s="163">
        <v>109.48</v>
      </c>
    </row>
    <row r="31" spans="1:22" s="3" customFormat="1" ht="24.75" customHeight="1">
      <c r="A31" s="193" t="s">
        <v>101</v>
      </c>
      <c r="B31" s="155">
        <v>575</v>
      </c>
      <c r="C31" s="156">
        <v>580</v>
      </c>
      <c r="D31" s="159">
        <f t="shared" si="1"/>
        <v>64630</v>
      </c>
      <c r="E31" s="195">
        <f t="shared" si="2"/>
        <v>65192</v>
      </c>
      <c r="F31" s="102">
        <f t="shared" si="3"/>
        <v>538.0071174377224</v>
      </c>
      <c r="G31" s="122">
        <v>60472</v>
      </c>
      <c r="H31" s="123">
        <v>60294</v>
      </c>
      <c r="I31" s="124">
        <v>61384</v>
      </c>
      <c r="J31" s="122">
        <v>1057111</v>
      </c>
      <c r="K31" s="125">
        <v>60737</v>
      </c>
      <c r="L31" s="126">
        <v>53136</v>
      </c>
      <c r="M31" s="103">
        <f t="shared" si="4"/>
        <v>1147.6868327402135</v>
      </c>
      <c r="N31" s="104">
        <f t="shared" si="5"/>
        <v>658.3629893238434</v>
      </c>
      <c r="O31" s="161">
        <f t="shared" si="6"/>
        <v>129000</v>
      </c>
      <c r="P31" s="158">
        <f t="shared" si="7"/>
        <v>74000</v>
      </c>
      <c r="Q31" s="118">
        <v>129</v>
      </c>
      <c r="R31" s="119">
        <v>74</v>
      </c>
      <c r="S31" s="106">
        <f t="shared" si="8"/>
        <v>2970.903914590747</v>
      </c>
      <c r="T31" s="107">
        <f t="shared" si="9"/>
        <v>333929.6</v>
      </c>
      <c r="U31" s="162">
        <v>6928</v>
      </c>
      <c r="V31" s="163">
        <v>112.4</v>
      </c>
    </row>
    <row r="32" spans="1:22" s="3" customFormat="1" ht="24.75" customHeight="1">
      <c r="A32" s="193" t="s">
        <v>140</v>
      </c>
      <c r="B32" s="57">
        <v>575</v>
      </c>
      <c r="C32" s="58">
        <v>580</v>
      </c>
      <c r="D32" s="123">
        <f t="shared" si="1"/>
        <v>65279.75</v>
      </c>
      <c r="E32" s="196">
        <f t="shared" si="2"/>
        <v>65847.4</v>
      </c>
      <c r="F32" s="121">
        <f t="shared" si="3"/>
        <v>588.1793358583634</v>
      </c>
      <c r="G32" s="122">
        <v>66776</v>
      </c>
      <c r="H32" s="123">
        <v>66574</v>
      </c>
      <c r="I32" s="124">
        <v>68651</v>
      </c>
      <c r="J32" s="122">
        <v>826000</v>
      </c>
      <c r="K32" s="125">
        <v>66944</v>
      </c>
      <c r="L32" s="126">
        <v>53766</v>
      </c>
      <c r="M32" s="127">
        <f t="shared" si="4"/>
        <v>1189.1130097771513</v>
      </c>
      <c r="N32" s="128">
        <f t="shared" si="5"/>
        <v>704.659561349423</v>
      </c>
      <c r="O32" s="136">
        <f t="shared" si="6"/>
        <v>135000</v>
      </c>
      <c r="P32" s="122">
        <f t="shared" si="7"/>
        <v>80000</v>
      </c>
      <c r="Q32" s="129">
        <v>135</v>
      </c>
      <c r="R32" s="130">
        <v>80</v>
      </c>
      <c r="S32" s="131">
        <f t="shared" si="8"/>
        <v>2941.3335682198535</v>
      </c>
      <c r="T32" s="132">
        <f t="shared" si="9"/>
        <v>333929.6</v>
      </c>
      <c r="U32" s="133">
        <v>6928</v>
      </c>
      <c r="V32" s="163">
        <v>113.53</v>
      </c>
    </row>
    <row r="33" spans="1:22" s="3" customFormat="1" ht="24.75" customHeight="1">
      <c r="A33" s="108" t="s">
        <v>141</v>
      </c>
      <c r="B33" s="57">
        <v>590</v>
      </c>
      <c r="C33" s="58">
        <v>570</v>
      </c>
      <c r="D33" s="123">
        <f t="shared" si="1"/>
        <v>66327.8</v>
      </c>
      <c r="E33" s="196">
        <f t="shared" si="2"/>
        <v>64079.4</v>
      </c>
      <c r="F33" s="121">
        <f t="shared" si="3"/>
        <v>612.880270414517</v>
      </c>
      <c r="G33" s="138">
        <v>68900</v>
      </c>
      <c r="H33" s="139">
        <v>68820</v>
      </c>
      <c r="I33" s="140">
        <v>69191</v>
      </c>
      <c r="J33" s="138">
        <v>3444143</v>
      </c>
      <c r="K33" s="141">
        <v>69103</v>
      </c>
      <c r="L33" s="142">
        <v>63863</v>
      </c>
      <c r="M33" s="127">
        <f aca="true" t="shared" si="10" ref="M33:M38">O33/V33</f>
        <v>1207.970112079701</v>
      </c>
      <c r="N33" s="128">
        <f t="shared" si="5"/>
        <v>711.6171499733143</v>
      </c>
      <c r="O33" s="136">
        <f t="shared" si="6"/>
        <v>135800</v>
      </c>
      <c r="P33" s="122">
        <f t="shared" si="7"/>
        <v>80000</v>
      </c>
      <c r="Q33" s="129">
        <v>135.8</v>
      </c>
      <c r="R33" s="130">
        <v>80</v>
      </c>
      <c r="S33" s="131">
        <f t="shared" si="8"/>
        <v>2970.375378046611</v>
      </c>
      <c r="T33" s="132">
        <f t="shared" si="9"/>
        <v>333929.6</v>
      </c>
      <c r="U33" s="133">
        <v>6928</v>
      </c>
      <c r="V33" s="219">
        <v>112.42</v>
      </c>
    </row>
    <row r="34" spans="1:22" s="3" customFormat="1" ht="24.75" customHeight="1">
      <c r="A34" s="199">
        <v>43101</v>
      </c>
      <c r="B34" s="200">
        <v>590</v>
      </c>
      <c r="C34" s="201">
        <v>570</v>
      </c>
      <c r="D34" s="134">
        <f t="shared" si="1"/>
        <v>66351.4</v>
      </c>
      <c r="E34" s="267">
        <f t="shared" si="2"/>
        <v>64102.2</v>
      </c>
      <c r="F34" s="268">
        <f t="shared" si="3"/>
        <v>606.1355148497244</v>
      </c>
      <c r="G34" s="222">
        <v>68166</v>
      </c>
      <c r="H34" s="298">
        <v>68190</v>
      </c>
      <c r="I34" s="314">
        <v>67942</v>
      </c>
      <c r="J34" s="222">
        <v>738300</v>
      </c>
      <c r="K34" s="302">
        <v>68256</v>
      </c>
      <c r="L34" s="223">
        <v>65145</v>
      </c>
      <c r="M34" s="272">
        <f t="shared" si="10"/>
        <v>1218.2109194380225</v>
      </c>
      <c r="N34" s="301">
        <f t="shared" si="5"/>
        <v>702.4719900409035</v>
      </c>
      <c r="O34" s="239">
        <f t="shared" si="6"/>
        <v>137000</v>
      </c>
      <c r="P34" s="240">
        <f t="shared" si="7"/>
        <v>79000</v>
      </c>
      <c r="Q34" s="241">
        <v>137</v>
      </c>
      <c r="R34" s="135">
        <v>79</v>
      </c>
      <c r="S34" s="270">
        <f t="shared" si="8"/>
        <v>2969.3188689311755</v>
      </c>
      <c r="T34" s="269">
        <f t="shared" si="9"/>
        <v>333929.6</v>
      </c>
      <c r="U34" s="236">
        <v>6928</v>
      </c>
      <c r="V34" s="237">
        <v>112.46</v>
      </c>
    </row>
    <row r="35" spans="1:22" s="3" customFormat="1" ht="24.75" customHeight="1">
      <c r="A35" s="233" t="s">
        <v>143</v>
      </c>
      <c r="B35" s="234">
        <v>525</v>
      </c>
      <c r="C35" s="235">
        <v>505</v>
      </c>
      <c r="D35" s="159">
        <f t="shared" si="1"/>
        <v>57398.25</v>
      </c>
      <c r="E35" s="195">
        <f t="shared" si="2"/>
        <v>55211.65</v>
      </c>
      <c r="F35" s="157">
        <f t="shared" si="3"/>
        <v>591.8229214305314</v>
      </c>
      <c r="G35" s="122">
        <v>64704</v>
      </c>
      <c r="H35" s="123">
        <v>64710</v>
      </c>
      <c r="I35" s="124">
        <v>64556</v>
      </c>
      <c r="J35" s="122">
        <v>1338636</v>
      </c>
      <c r="K35" s="311">
        <v>64926</v>
      </c>
      <c r="L35" s="370">
        <v>60826</v>
      </c>
      <c r="M35" s="103">
        <f t="shared" si="10"/>
        <v>1207.3538827403274</v>
      </c>
      <c r="N35" s="104">
        <f>P35/V35</f>
        <v>676.8499039604866</v>
      </c>
      <c r="O35" s="161">
        <f t="shared" si="6"/>
        <v>132000</v>
      </c>
      <c r="P35" s="158">
        <f>R35*1000</f>
        <v>74000</v>
      </c>
      <c r="Q35" s="118">
        <v>132</v>
      </c>
      <c r="R35" s="130">
        <v>74</v>
      </c>
      <c r="S35" s="271">
        <f t="shared" si="8"/>
        <v>3054.327266075185</v>
      </c>
      <c r="T35" s="107">
        <f t="shared" si="9"/>
        <v>333929.6</v>
      </c>
      <c r="U35" s="133">
        <v>6928</v>
      </c>
      <c r="V35" s="299">
        <v>109.33</v>
      </c>
    </row>
    <row r="36" spans="1:22" s="3" customFormat="1" ht="24.75" customHeight="1">
      <c r="A36" s="56" t="s">
        <v>145</v>
      </c>
      <c r="B36" s="234">
        <v>480</v>
      </c>
      <c r="C36" s="235">
        <v>465</v>
      </c>
      <c r="D36" s="123">
        <f t="shared" si="1"/>
        <v>51148.8</v>
      </c>
      <c r="E36" s="196">
        <f t="shared" si="2"/>
        <v>49550.4</v>
      </c>
      <c r="F36" s="309">
        <f t="shared" si="3"/>
        <v>541.1036036036036</v>
      </c>
      <c r="G36" s="122">
        <v>57660</v>
      </c>
      <c r="H36" s="123">
        <v>57751</v>
      </c>
      <c r="I36" s="124">
        <v>57128</v>
      </c>
      <c r="J36" s="122">
        <v>698286</v>
      </c>
      <c r="K36" s="125">
        <v>57682</v>
      </c>
      <c r="L36" s="126">
        <v>57009</v>
      </c>
      <c r="M36" s="127">
        <f t="shared" si="10"/>
        <v>1173.048048048048</v>
      </c>
      <c r="N36" s="128">
        <f>P36/V36</f>
        <v>628.7537537537537</v>
      </c>
      <c r="O36" s="136">
        <f>Q36*1000</f>
        <v>125000</v>
      </c>
      <c r="P36" s="122">
        <f>R36*1000</f>
        <v>67000</v>
      </c>
      <c r="Q36" s="129">
        <v>125</v>
      </c>
      <c r="R36" s="130">
        <v>67</v>
      </c>
      <c r="S36" s="310">
        <f t="shared" si="8"/>
        <v>3133.7237237237237</v>
      </c>
      <c r="T36" s="132">
        <f t="shared" si="9"/>
        <v>333929.6</v>
      </c>
      <c r="U36" s="133">
        <v>6928</v>
      </c>
      <c r="V36" s="299">
        <v>106.56</v>
      </c>
    </row>
    <row r="37" spans="1:22" s="3" customFormat="1" ht="24.75" customHeight="1">
      <c r="A37" s="305" t="s">
        <v>147</v>
      </c>
      <c r="B37" s="306">
        <v>475</v>
      </c>
      <c r="C37" s="307">
        <v>470</v>
      </c>
      <c r="D37" s="134">
        <f>B37*V37</f>
        <v>50464</v>
      </c>
      <c r="E37" s="312">
        <f t="shared" si="2"/>
        <v>49932.799999999996</v>
      </c>
      <c r="F37" s="268">
        <f t="shared" si="3"/>
        <v>516.820406626506</v>
      </c>
      <c r="G37" s="369">
        <v>54907</v>
      </c>
      <c r="H37" s="367">
        <v>54851</v>
      </c>
      <c r="I37" s="368">
        <v>55177</v>
      </c>
      <c r="J37" s="369">
        <v>1479667</v>
      </c>
      <c r="K37" s="371">
        <v>54903</v>
      </c>
      <c r="L37" s="372">
        <v>43509</v>
      </c>
      <c r="M37" s="272">
        <f t="shared" si="10"/>
        <v>1138.9307228915663</v>
      </c>
      <c r="N37" s="365">
        <f>P37/V37</f>
        <v>602.4096385542169</v>
      </c>
      <c r="O37" s="239">
        <f>Q37*1000</f>
        <v>121000</v>
      </c>
      <c r="P37" s="240">
        <f>R37*1000</f>
        <v>64000</v>
      </c>
      <c r="Q37" s="241">
        <v>121</v>
      </c>
      <c r="R37" s="350">
        <v>64</v>
      </c>
      <c r="S37" s="366">
        <f t="shared" si="8"/>
        <v>3143.1626506024095</v>
      </c>
      <c r="T37" s="269">
        <f t="shared" si="9"/>
        <v>333929.6</v>
      </c>
      <c r="U37" s="313">
        <v>6928</v>
      </c>
      <c r="V37" s="308">
        <v>106.24</v>
      </c>
    </row>
    <row r="38" spans="1:22" s="3" customFormat="1" ht="24.75" customHeight="1">
      <c r="A38" s="70" t="s">
        <v>150</v>
      </c>
      <c r="B38" s="151">
        <v>500</v>
      </c>
      <c r="C38" s="152">
        <v>505</v>
      </c>
      <c r="D38" s="159">
        <f>B38*V38</f>
        <v>54550</v>
      </c>
      <c r="E38" s="316">
        <f t="shared" si="2"/>
        <v>55095.5</v>
      </c>
      <c r="F38" s="157">
        <f>G38/V38</f>
        <v>529.8258478460128</v>
      </c>
      <c r="G38" s="109">
        <v>57804</v>
      </c>
      <c r="H38" s="110">
        <v>57674</v>
      </c>
      <c r="I38" s="111">
        <v>58267</v>
      </c>
      <c r="J38" s="109">
        <v>3028000</v>
      </c>
      <c r="K38" s="112">
        <v>57823</v>
      </c>
      <c r="L38" s="113">
        <v>38065</v>
      </c>
      <c r="M38" s="103">
        <f t="shared" si="10"/>
        <v>1026.5811182401467</v>
      </c>
      <c r="N38" s="104">
        <f>P38/V38</f>
        <v>540.788267644363</v>
      </c>
      <c r="O38" s="114">
        <v>112000</v>
      </c>
      <c r="P38" s="109">
        <v>59000</v>
      </c>
      <c r="Q38" s="115">
        <v>123</v>
      </c>
      <c r="R38" s="116">
        <v>67</v>
      </c>
      <c r="S38" s="271">
        <f t="shared" si="8"/>
        <v>3060.7662694775436</v>
      </c>
      <c r="T38" s="107">
        <f t="shared" si="9"/>
        <v>333929.6</v>
      </c>
      <c r="U38" s="117">
        <v>6928</v>
      </c>
      <c r="V38" s="154">
        <v>109.1</v>
      </c>
    </row>
    <row r="39" spans="1:22" s="3" customFormat="1" ht="24.75" customHeight="1">
      <c r="A39" s="56" t="s">
        <v>152</v>
      </c>
      <c r="B39" s="234">
        <v>560</v>
      </c>
      <c r="C39" s="235">
        <v>560</v>
      </c>
      <c r="D39" s="351">
        <v>0</v>
      </c>
      <c r="E39" s="352">
        <v>0</v>
      </c>
      <c r="F39" s="353" t="e">
        <v>#DIV/0!</v>
      </c>
      <c r="G39" s="354"/>
      <c r="H39" s="351"/>
      <c r="I39" s="355"/>
      <c r="J39" s="354"/>
      <c r="K39" s="356"/>
      <c r="L39" s="357"/>
      <c r="M39" s="358" t="e">
        <v>#DIV/0!</v>
      </c>
      <c r="N39" s="359" t="e">
        <v>#DIV/0!</v>
      </c>
      <c r="O39" s="360">
        <v>112000</v>
      </c>
      <c r="P39" s="354">
        <v>59000</v>
      </c>
      <c r="Q39" s="361">
        <v>112</v>
      </c>
      <c r="R39" s="362">
        <v>59</v>
      </c>
      <c r="S39" s="363" t="e">
        <v>#DIV/0!</v>
      </c>
      <c r="T39" s="364">
        <v>0</v>
      </c>
      <c r="U39" s="352"/>
      <c r="V39" s="63"/>
    </row>
    <row r="40" spans="1:22" s="3" customFormat="1" ht="24.75" customHeight="1" thickBot="1">
      <c r="A40" s="232" t="s">
        <v>156</v>
      </c>
      <c r="B40" s="202"/>
      <c r="C40" s="203"/>
      <c r="D40" s="204">
        <v>0</v>
      </c>
      <c r="E40" s="205">
        <v>0</v>
      </c>
      <c r="F40" s="206" t="e">
        <v>#DIV/0!</v>
      </c>
      <c r="G40" s="207"/>
      <c r="H40" s="204"/>
      <c r="I40" s="208"/>
      <c r="J40" s="207"/>
      <c r="K40" s="209"/>
      <c r="L40" s="210"/>
      <c r="M40" s="211" t="e">
        <v>#DIV/0!</v>
      </c>
      <c r="N40" s="212" t="e">
        <v>#DIV/0!</v>
      </c>
      <c r="O40" s="213">
        <v>112000</v>
      </c>
      <c r="P40" s="207">
        <v>59000</v>
      </c>
      <c r="Q40" s="214">
        <v>112</v>
      </c>
      <c r="R40" s="215">
        <v>59</v>
      </c>
      <c r="S40" s="216" t="e">
        <v>#DIV/0!</v>
      </c>
      <c r="T40" s="217">
        <v>0</v>
      </c>
      <c r="U40" s="205"/>
      <c r="V40" s="218"/>
    </row>
    <row r="41" spans="1:21" ht="18.75" customHeight="1">
      <c r="A41" s="164"/>
      <c r="B41" s="165"/>
      <c r="C41" s="165"/>
      <c r="D41" s="166"/>
      <c r="E41" s="166"/>
      <c r="F41" s="166"/>
      <c r="G41" s="166"/>
      <c r="Q41" s="165"/>
      <c r="R41" s="165"/>
      <c r="S41" s="400" t="s">
        <v>155</v>
      </c>
      <c r="T41" s="400"/>
      <c r="U41" s="400"/>
    </row>
    <row r="42" spans="1:21" ht="18.75" customHeight="1">
      <c r="A42" s="167" t="s">
        <v>10</v>
      </c>
      <c r="B42" s="168" t="s">
        <v>126</v>
      </c>
      <c r="C42" s="169"/>
      <c r="D42" s="169"/>
      <c r="E42" s="169"/>
      <c r="F42" s="170"/>
      <c r="G42" s="169"/>
      <c r="H42" s="170"/>
      <c r="Q42" s="166"/>
      <c r="S42" s="401"/>
      <c r="T42" s="401"/>
      <c r="U42" s="401"/>
    </row>
    <row r="43" spans="1:21" ht="18.75" customHeight="1">
      <c r="A43" s="171"/>
      <c r="B43" s="168" t="s">
        <v>127</v>
      </c>
      <c r="C43" s="169"/>
      <c r="D43" s="169"/>
      <c r="E43" s="169"/>
      <c r="F43" s="170"/>
      <c r="G43" s="169"/>
      <c r="H43" s="170"/>
      <c r="Q43" s="166"/>
      <c r="S43" s="401"/>
      <c r="T43" s="401"/>
      <c r="U43" s="401"/>
    </row>
    <row r="44" spans="1:21" ht="18.75" customHeight="1">
      <c r="A44" s="171"/>
      <c r="B44" s="172" t="s">
        <v>74</v>
      </c>
      <c r="C44" s="169"/>
      <c r="D44" s="169"/>
      <c r="E44" s="169"/>
      <c r="F44" s="170"/>
      <c r="G44" s="169"/>
      <c r="H44" s="170"/>
      <c r="Q44" s="166"/>
      <c r="S44" s="401"/>
      <c r="T44" s="401"/>
      <c r="U44" s="401"/>
    </row>
    <row r="45" spans="1:17" ht="18.75" customHeight="1">
      <c r="A45" s="171"/>
      <c r="B45" s="172" t="s">
        <v>76</v>
      </c>
      <c r="C45" s="169"/>
      <c r="D45" s="169"/>
      <c r="E45" s="169"/>
      <c r="F45" s="170"/>
      <c r="G45" s="169"/>
      <c r="H45" s="170"/>
      <c r="Q45" s="166"/>
    </row>
    <row r="46" spans="1:8" ht="21.75" customHeight="1">
      <c r="A46" s="173"/>
      <c r="B46" s="172" t="s">
        <v>75</v>
      </c>
      <c r="C46" s="170"/>
      <c r="D46" s="170"/>
      <c r="E46" s="170"/>
      <c r="F46" s="170"/>
      <c r="G46" s="170"/>
      <c r="H46" s="170"/>
    </row>
    <row r="47" ht="18.75">
      <c r="B47" s="173" t="s">
        <v>17</v>
      </c>
    </row>
    <row r="49" ht="17.25">
      <c r="O49" s="174"/>
    </row>
    <row r="50" spans="1:8" ht="17.25">
      <c r="A50" s="175"/>
      <c r="B50" s="175"/>
      <c r="C50" s="175"/>
      <c r="D50" s="175"/>
      <c r="E50" s="175"/>
      <c r="F50" s="175"/>
      <c r="G50" s="175"/>
      <c r="H50" s="175"/>
    </row>
    <row r="51" spans="1:10" ht="17.25">
      <c r="A51" s="408" t="s">
        <v>16</v>
      </c>
      <c r="B51" s="408"/>
      <c r="C51" s="408"/>
      <c r="D51" s="408"/>
      <c r="E51" s="408"/>
      <c r="F51" s="408"/>
      <c r="G51" s="408"/>
      <c r="H51" s="408"/>
      <c r="I51" s="175"/>
      <c r="J51" s="175"/>
    </row>
    <row r="52" spans="1:15" ht="18">
      <c r="A52" s="176"/>
      <c r="B52" s="177" t="s">
        <v>2</v>
      </c>
      <c r="C52" s="177" t="s">
        <v>3</v>
      </c>
      <c r="D52" s="178" t="s">
        <v>133</v>
      </c>
      <c r="E52" s="178" t="s">
        <v>134</v>
      </c>
      <c r="F52" s="177"/>
      <c r="G52" s="177" t="s">
        <v>128</v>
      </c>
      <c r="O52" s="166"/>
    </row>
    <row r="53" spans="1:7" ht="18">
      <c r="A53" s="179" t="s">
        <v>18</v>
      </c>
      <c r="B53" s="180">
        <v>67147.85</v>
      </c>
      <c r="C53" s="180">
        <v>73815</v>
      </c>
      <c r="D53" s="180">
        <v>132000</v>
      </c>
      <c r="E53" s="180">
        <v>97000</v>
      </c>
      <c r="F53" s="180"/>
      <c r="G53" s="180">
        <v>315806.4</v>
      </c>
    </row>
    <row r="54" spans="1:7" ht="18">
      <c r="A54" s="179" t="s">
        <v>25</v>
      </c>
      <c r="B54" s="180">
        <v>69199.2</v>
      </c>
      <c r="C54" s="180">
        <v>70936</v>
      </c>
      <c r="D54" s="180">
        <v>122000</v>
      </c>
      <c r="E54" s="180">
        <v>88000</v>
      </c>
      <c r="F54" s="180"/>
      <c r="G54" s="180">
        <v>318264.6</v>
      </c>
    </row>
    <row r="55" spans="1:7" ht="18">
      <c r="A55" s="179" t="s">
        <v>26</v>
      </c>
      <c r="B55" s="180">
        <v>73229.85</v>
      </c>
      <c r="C55" s="180">
        <v>75938</v>
      </c>
      <c r="D55" s="180">
        <v>122000</v>
      </c>
      <c r="E55" s="180">
        <v>92000</v>
      </c>
      <c r="F55" s="180"/>
      <c r="G55" s="180">
        <v>319132.2</v>
      </c>
    </row>
    <row r="56" spans="1:7" ht="18">
      <c r="A56" s="179" t="s">
        <v>27</v>
      </c>
      <c r="B56" s="180">
        <v>79025.9</v>
      </c>
      <c r="C56" s="180">
        <v>78568</v>
      </c>
      <c r="D56" s="180">
        <v>128000</v>
      </c>
      <c r="E56" s="180">
        <v>92000</v>
      </c>
      <c r="F56" s="180"/>
      <c r="G56" s="180">
        <v>319276.8</v>
      </c>
    </row>
    <row r="57" spans="1:7" ht="18">
      <c r="A57" s="179" t="s">
        <v>28</v>
      </c>
      <c r="B57" s="180">
        <v>72045.5</v>
      </c>
      <c r="C57" s="180">
        <v>78357</v>
      </c>
      <c r="D57" s="180">
        <v>132000</v>
      </c>
      <c r="E57" s="180">
        <v>95000</v>
      </c>
      <c r="F57" s="180"/>
      <c r="G57" s="180">
        <v>319421.4</v>
      </c>
    </row>
    <row r="58" spans="1:7" ht="18">
      <c r="A58" s="179" t="s">
        <v>29</v>
      </c>
      <c r="B58" s="180">
        <v>67150.70000000001</v>
      </c>
      <c r="C58" s="180">
        <v>73152</v>
      </c>
      <c r="D58" s="180">
        <v>120000</v>
      </c>
      <c r="E58" s="180">
        <v>83000</v>
      </c>
      <c r="F58" s="180"/>
      <c r="G58" s="180">
        <v>319566</v>
      </c>
    </row>
    <row r="59" spans="1:7" ht="18">
      <c r="A59" s="179" t="s">
        <v>30</v>
      </c>
      <c r="B59" s="180">
        <v>66985.4</v>
      </c>
      <c r="C59" s="180">
        <v>69117</v>
      </c>
      <c r="D59" s="180">
        <v>121000</v>
      </c>
      <c r="E59" s="180">
        <v>84000</v>
      </c>
      <c r="F59" s="180"/>
      <c r="G59" s="180">
        <v>319710.6</v>
      </c>
    </row>
    <row r="60" spans="1:7" ht="18">
      <c r="A60" s="179" t="s">
        <v>31</v>
      </c>
      <c r="B60" s="180">
        <v>63684.399999999994</v>
      </c>
      <c r="C60" s="180">
        <v>67746</v>
      </c>
      <c r="D60" s="180">
        <v>120300</v>
      </c>
      <c r="E60" s="180">
        <v>83300</v>
      </c>
      <c r="F60" s="180"/>
      <c r="G60" s="180">
        <v>319903.39999999997</v>
      </c>
    </row>
    <row r="61" spans="1:7" ht="18">
      <c r="A61" s="179" t="s">
        <v>32</v>
      </c>
      <c r="B61" s="180">
        <v>59442.5</v>
      </c>
      <c r="C61" s="180">
        <v>65048</v>
      </c>
      <c r="D61" s="180">
        <v>117000</v>
      </c>
      <c r="E61" s="180">
        <v>83000</v>
      </c>
      <c r="F61" s="180"/>
      <c r="G61" s="180">
        <v>320192.6</v>
      </c>
    </row>
    <row r="62" spans="1:7" ht="18">
      <c r="A62" s="179" t="s">
        <v>33</v>
      </c>
      <c r="B62" s="180">
        <v>60270.6</v>
      </c>
      <c r="C62" s="180">
        <v>63865</v>
      </c>
      <c r="D62" s="180">
        <v>112000</v>
      </c>
      <c r="E62" s="180">
        <v>82000</v>
      </c>
      <c r="F62" s="180"/>
      <c r="G62" s="180">
        <v>320385.4</v>
      </c>
    </row>
    <row r="63" spans="1:7" ht="18">
      <c r="A63" s="179" t="s">
        <v>34</v>
      </c>
      <c r="B63" s="180">
        <v>61676.1</v>
      </c>
      <c r="C63" s="180">
        <v>64863</v>
      </c>
      <c r="D63" s="180">
        <v>113000</v>
      </c>
      <c r="E63" s="180">
        <v>82000</v>
      </c>
      <c r="F63" s="180"/>
      <c r="G63" s="180">
        <v>320481.80000000005</v>
      </c>
    </row>
    <row r="64" spans="1:7" ht="18">
      <c r="A64" s="179" t="s">
        <v>23</v>
      </c>
      <c r="B64" s="180">
        <v>68024</v>
      </c>
      <c r="C64" s="180">
        <v>67547</v>
      </c>
      <c r="D64" s="180">
        <v>115000</v>
      </c>
      <c r="E64" s="180">
        <v>83000</v>
      </c>
      <c r="F64" s="180"/>
      <c r="G64" s="180">
        <v>320433.60000000003</v>
      </c>
    </row>
    <row r="65" spans="1:7" ht="18">
      <c r="A65" s="179" t="s">
        <v>24</v>
      </c>
      <c r="B65" s="180">
        <v>79058.25</v>
      </c>
      <c r="C65" s="180">
        <v>74958.35704838358</v>
      </c>
      <c r="D65" s="180">
        <v>121000</v>
      </c>
      <c r="E65" s="180">
        <v>88000</v>
      </c>
      <c r="F65" s="180"/>
      <c r="G65" s="180">
        <v>320481.80000000005</v>
      </c>
    </row>
    <row r="66" spans="1:7" ht="18">
      <c r="A66" s="179" t="s">
        <v>35</v>
      </c>
      <c r="B66" s="180">
        <v>97701.4</v>
      </c>
      <c r="C66" s="180">
        <v>92660</v>
      </c>
      <c r="D66" s="180">
        <v>134000</v>
      </c>
      <c r="E66" s="180">
        <v>98000</v>
      </c>
      <c r="F66" s="180"/>
      <c r="G66" s="180">
        <v>320289</v>
      </c>
    </row>
    <row r="67" spans="1:7" ht="18">
      <c r="A67" s="179" t="s">
        <v>36</v>
      </c>
      <c r="B67" s="180">
        <v>81762.15</v>
      </c>
      <c r="C67" s="180">
        <v>96918</v>
      </c>
      <c r="D67" s="180">
        <v>156000</v>
      </c>
      <c r="E67" s="180">
        <v>115000</v>
      </c>
      <c r="F67" s="180"/>
      <c r="G67" s="180">
        <v>323566.6</v>
      </c>
    </row>
    <row r="68" spans="1:7" ht="18">
      <c r="A68" s="179" t="s">
        <v>37</v>
      </c>
      <c r="B68" s="180">
        <v>68558.05</v>
      </c>
      <c r="C68" s="180">
        <v>78449</v>
      </c>
      <c r="D68" s="180">
        <v>146000</v>
      </c>
      <c r="E68" s="180">
        <v>100000</v>
      </c>
      <c r="F68" s="180"/>
      <c r="G68" s="180">
        <v>325639.2</v>
      </c>
    </row>
    <row r="69" spans="1:7" ht="18">
      <c r="A69" s="179" t="s">
        <v>38</v>
      </c>
      <c r="B69" s="180">
        <v>57272.575</v>
      </c>
      <c r="C69" s="180">
        <v>66539</v>
      </c>
      <c r="D69" s="180">
        <v>119000</v>
      </c>
      <c r="E69" s="180">
        <v>91000</v>
      </c>
      <c r="F69" s="180"/>
      <c r="G69" s="180">
        <v>325783.8</v>
      </c>
    </row>
    <row r="70" spans="1:7" ht="18">
      <c r="A70" s="179" t="s">
        <v>40</v>
      </c>
      <c r="B70" s="180">
        <v>47513.2</v>
      </c>
      <c r="C70" s="180">
        <v>57171</v>
      </c>
      <c r="D70" s="180">
        <v>119000</v>
      </c>
      <c r="E70" s="180">
        <v>80000</v>
      </c>
      <c r="F70" s="180"/>
      <c r="G70" s="180">
        <v>324916.2</v>
      </c>
    </row>
    <row r="71" spans="1:7" ht="18">
      <c r="A71" s="179" t="s">
        <v>41</v>
      </c>
      <c r="B71" s="180">
        <v>60829.74999999999</v>
      </c>
      <c r="C71" s="180">
        <v>58463</v>
      </c>
      <c r="D71" s="180">
        <v>111000</v>
      </c>
      <c r="E71" s="180">
        <v>69000</v>
      </c>
      <c r="F71" s="180"/>
      <c r="G71" s="180">
        <v>325157.2</v>
      </c>
    </row>
    <row r="72" spans="1:9" ht="18">
      <c r="A72" s="179" t="s">
        <v>42</v>
      </c>
      <c r="B72" s="180">
        <v>74603.5</v>
      </c>
      <c r="C72" s="180">
        <v>72612</v>
      </c>
      <c r="D72" s="180">
        <v>127000</v>
      </c>
      <c r="E72" s="180">
        <v>81000</v>
      </c>
      <c r="F72" s="180"/>
      <c r="G72" s="180">
        <v>325205.4</v>
      </c>
      <c r="I72" s="181"/>
    </row>
    <row r="73" spans="1:9" ht="18">
      <c r="A73" s="179" t="s">
        <v>43</v>
      </c>
      <c r="B73" s="180">
        <v>77908.5</v>
      </c>
      <c r="C73" s="180">
        <v>82304</v>
      </c>
      <c r="D73" s="180">
        <v>143000</v>
      </c>
      <c r="E73" s="180">
        <v>94000</v>
      </c>
      <c r="F73" s="180"/>
      <c r="G73" s="180">
        <v>325205.4</v>
      </c>
      <c r="I73" s="182"/>
    </row>
    <row r="74" spans="1:9" ht="18">
      <c r="A74" s="179" t="s">
        <v>44</v>
      </c>
      <c r="B74" s="180">
        <v>81436.8</v>
      </c>
      <c r="C74" s="180">
        <v>85955</v>
      </c>
      <c r="D74" s="180">
        <v>147000</v>
      </c>
      <c r="E74" s="180">
        <v>97000</v>
      </c>
      <c r="F74" s="180"/>
      <c r="G74" s="180">
        <v>325253.6</v>
      </c>
      <c r="I74" s="182"/>
    </row>
    <row r="75" spans="1:9" ht="18">
      <c r="A75" s="179" t="s">
        <v>45</v>
      </c>
      <c r="B75" s="180">
        <v>80663.8</v>
      </c>
      <c r="C75" s="180">
        <v>88587</v>
      </c>
      <c r="D75" s="180">
        <v>149000</v>
      </c>
      <c r="E75" s="180">
        <v>99000</v>
      </c>
      <c r="F75" s="180"/>
      <c r="G75" s="180">
        <v>320240.8</v>
      </c>
      <c r="I75" s="181"/>
    </row>
    <row r="76" spans="1:9" ht="18">
      <c r="A76" s="179" t="s">
        <v>46</v>
      </c>
      <c r="B76" s="180">
        <v>83161.4</v>
      </c>
      <c r="C76" s="180">
        <v>89434</v>
      </c>
      <c r="D76" s="180">
        <v>149000</v>
      </c>
      <c r="E76" s="180">
        <v>99000</v>
      </c>
      <c r="F76" s="180"/>
      <c r="G76" s="180">
        <v>320433.60000000003</v>
      </c>
      <c r="I76" s="182"/>
    </row>
    <row r="77" spans="1:9" ht="18">
      <c r="A77" s="179" t="s">
        <v>47</v>
      </c>
      <c r="B77" s="180">
        <v>83246.8</v>
      </c>
      <c r="C77" s="180">
        <v>90085</v>
      </c>
      <c r="D77" s="180">
        <v>151000</v>
      </c>
      <c r="E77" s="180">
        <v>103000</v>
      </c>
      <c r="F77" s="180"/>
      <c r="G77" s="180">
        <v>320530</v>
      </c>
      <c r="I77" s="182"/>
    </row>
    <row r="78" spans="1:7" ht="18">
      <c r="A78" s="179" t="s">
        <v>48</v>
      </c>
      <c r="B78" s="180">
        <v>84201.59999999999</v>
      </c>
      <c r="C78" s="180">
        <v>90016</v>
      </c>
      <c r="D78" s="180">
        <v>151000</v>
      </c>
      <c r="E78" s="180">
        <v>103000</v>
      </c>
      <c r="F78" s="180"/>
      <c r="G78" s="180">
        <v>320819.2</v>
      </c>
    </row>
    <row r="79" spans="1:7" ht="18">
      <c r="A79" s="179" t="s">
        <v>49</v>
      </c>
      <c r="B79" s="180">
        <v>77918.75</v>
      </c>
      <c r="C79" s="180">
        <v>88237</v>
      </c>
      <c r="D79" s="180">
        <v>146000</v>
      </c>
      <c r="E79" s="180">
        <v>100000</v>
      </c>
      <c r="F79" s="180"/>
      <c r="G79" s="180">
        <v>320819.2</v>
      </c>
    </row>
    <row r="80" spans="1:7" ht="18">
      <c r="A80" s="179" t="s">
        <v>50</v>
      </c>
      <c r="B80" s="180">
        <v>75001.70000000001</v>
      </c>
      <c r="C80" s="180">
        <v>83193</v>
      </c>
      <c r="D80" s="180">
        <v>140000</v>
      </c>
      <c r="E80" s="180">
        <v>96000</v>
      </c>
      <c r="F80" s="180"/>
      <c r="G80" s="180">
        <v>321204.8</v>
      </c>
    </row>
    <row r="81" spans="1:7" ht="18">
      <c r="A81" s="179" t="s">
        <v>51</v>
      </c>
      <c r="B81" s="180">
        <v>75659.09999999999</v>
      </c>
      <c r="C81" s="180">
        <v>82230</v>
      </c>
      <c r="D81" s="180">
        <v>140000</v>
      </c>
      <c r="E81" s="180">
        <v>96000</v>
      </c>
      <c r="F81" s="180"/>
      <c r="G81" s="180">
        <v>321204.8</v>
      </c>
    </row>
    <row r="82" spans="1:7" ht="18">
      <c r="A82" s="179" t="s">
        <v>52</v>
      </c>
      <c r="B82" s="180">
        <v>78259.375</v>
      </c>
      <c r="C82" s="180">
        <v>81478</v>
      </c>
      <c r="D82" s="180">
        <v>164600</v>
      </c>
      <c r="E82" s="180">
        <v>99400</v>
      </c>
      <c r="F82" s="180"/>
      <c r="G82" s="180">
        <v>321204.8</v>
      </c>
    </row>
    <row r="83" spans="1:7" ht="18">
      <c r="A83" s="179" t="s">
        <v>53</v>
      </c>
      <c r="B83" s="180">
        <v>80720.8</v>
      </c>
      <c r="C83" s="180">
        <v>85227</v>
      </c>
      <c r="D83" s="180">
        <v>146200</v>
      </c>
      <c r="E83" s="180">
        <v>99400</v>
      </c>
      <c r="F83" s="180"/>
      <c r="G83" s="180">
        <v>321542.19999999995</v>
      </c>
    </row>
    <row r="84" spans="1:9" ht="18">
      <c r="A84" s="179" t="s">
        <v>54</v>
      </c>
      <c r="B84" s="180">
        <v>85206.375</v>
      </c>
      <c r="C84" s="180">
        <v>87237</v>
      </c>
      <c r="D84" s="180">
        <v>147000</v>
      </c>
      <c r="E84" s="180">
        <v>101000</v>
      </c>
      <c r="F84" s="180"/>
      <c r="G84" s="180">
        <v>318553.80000000005</v>
      </c>
      <c r="I84" s="181"/>
    </row>
    <row r="85" spans="1:9" ht="18">
      <c r="A85" s="179" t="s">
        <v>55</v>
      </c>
      <c r="B85" s="180">
        <v>82072.15</v>
      </c>
      <c r="C85" s="180">
        <v>88103</v>
      </c>
      <c r="D85" s="180">
        <v>148000</v>
      </c>
      <c r="E85" s="180">
        <v>103000</v>
      </c>
      <c r="F85" s="180"/>
      <c r="G85" s="180">
        <v>321831.39999999997</v>
      </c>
      <c r="I85" s="182"/>
    </row>
    <row r="86" spans="1:9" ht="18">
      <c r="A86" s="179" t="s">
        <v>56</v>
      </c>
      <c r="B86" s="180">
        <v>88112.75</v>
      </c>
      <c r="C86" s="180">
        <v>90464</v>
      </c>
      <c r="D86" s="180">
        <v>148000</v>
      </c>
      <c r="E86" s="180">
        <v>103000</v>
      </c>
      <c r="F86" s="180"/>
      <c r="G86" s="180">
        <v>321686.8</v>
      </c>
      <c r="I86" s="182"/>
    </row>
    <row r="87" spans="1:9" ht="18">
      <c r="A87" s="179" t="s">
        <v>57</v>
      </c>
      <c r="B87" s="180">
        <v>118563.375</v>
      </c>
      <c r="C87" s="180">
        <v>100828</v>
      </c>
      <c r="D87" s="180">
        <v>163000</v>
      </c>
      <c r="E87" s="180">
        <v>123000</v>
      </c>
      <c r="F87" s="180"/>
      <c r="G87" s="180">
        <v>323518.39999999997</v>
      </c>
      <c r="I87" s="181"/>
    </row>
    <row r="88" spans="1:9" ht="18">
      <c r="A88" s="179" t="s">
        <v>58</v>
      </c>
      <c r="B88" s="180">
        <v>106097.95000000001</v>
      </c>
      <c r="C88" s="180">
        <v>114369</v>
      </c>
      <c r="D88" s="180">
        <v>174000</v>
      </c>
      <c r="E88" s="180">
        <v>132000</v>
      </c>
      <c r="F88" s="180"/>
      <c r="G88" s="180">
        <v>328627.6</v>
      </c>
      <c r="I88" s="182"/>
    </row>
    <row r="89" spans="1:7" ht="18">
      <c r="A89" s="179" t="s">
        <v>59</v>
      </c>
      <c r="B89" s="180">
        <v>99706.3</v>
      </c>
      <c r="C89" s="180">
        <v>107017</v>
      </c>
      <c r="D89" s="180">
        <v>168000</v>
      </c>
      <c r="E89" s="180">
        <v>119000</v>
      </c>
      <c r="F89" s="180"/>
      <c r="G89" s="180">
        <v>330748.4</v>
      </c>
    </row>
    <row r="90" spans="1:7" ht="18">
      <c r="A90" s="179" t="s">
        <v>60</v>
      </c>
      <c r="B90" s="180">
        <v>88233.75</v>
      </c>
      <c r="C90" s="180">
        <v>98483</v>
      </c>
      <c r="D90" s="180">
        <v>158000</v>
      </c>
      <c r="E90" s="180">
        <v>109000</v>
      </c>
      <c r="F90" s="180"/>
      <c r="G90" s="180">
        <v>330989.39999999997</v>
      </c>
    </row>
    <row r="91" spans="1:7" ht="18">
      <c r="A91" s="179" t="s">
        <v>61</v>
      </c>
      <c r="B91" s="180">
        <v>82679.925</v>
      </c>
      <c r="C91" s="180">
        <v>90597</v>
      </c>
      <c r="D91" s="180">
        <v>148000</v>
      </c>
      <c r="E91" s="180">
        <v>103000</v>
      </c>
      <c r="F91" s="180"/>
      <c r="G91" s="180">
        <v>332724.60000000003</v>
      </c>
    </row>
    <row r="92" spans="1:7" ht="18">
      <c r="A92" s="179" t="s">
        <v>62</v>
      </c>
      <c r="B92" s="180">
        <v>83474.925</v>
      </c>
      <c r="C92" s="180">
        <v>87905</v>
      </c>
      <c r="D92" s="180">
        <v>146600</v>
      </c>
      <c r="E92" s="180">
        <v>100800</v>
      </c>
      <c r="F92" s="180"/>
      <c r="G92" s="180">
        <v>343328.6</v>
      </c>
    </row>
    <row r="93" spans="1:7" ht="18">
      <c r="A93" s="179" t="s">
        <v>63</v>
      </c>
      <c r="B93" s="180">
        <v>85144.95</v>
      </c>
      <c r="C93" s="180">
        <v>90975</v>
      </c>
      <c r="D93" s="180">
        <v>149000</v>
      </c>
      <c r="E93" s="180">
        <v>100000</v>
      </c>
      <c r="F93" s="180"/>
      <c r="G93" s="180">
        <v>343376.8</v>
      </c>
    </row>
    <row r="94" spans="1:7" ht="18">
      <c r="A94" s="179" t="s">
        <v>64</v>
      </c>
      <c r="B94" s="180">
        <v>84435.9</v>
      </c>
      <c r="C94" s="180">
        <v>90660</v>
      </c>
      <c r="D94" s="180">
        <v>150000</v>
      </c>
      <c r="E94" s="180">
        <v>101000</v>
      </c>
      <c r="F94" s="180"/>
      <c r="G94" s="180">
        <v>343376.8</v>
      </c>
    </row>
    <row r="95" spans="1:7" ht="18">
      <c r="A95" s="179" t="s">
        <v>65</v>
      </c>
      <c r="B95" s="180">
        <v>80722.20000000001</v>
      </c>
      <c r="C95" s="180">
        <v>88947</v>
      </c>
      <c r="D95" s="180">
        <v>147000</v>
      </c>
      <c r="E95" s="180">
        <v>99000</v>
      </c>
      <c r="F95" s="180"/>
      <c r="G95" s="180">
        <v>343280.39999999997</v>
      </c>
    </row>
    <row r="96" spans="1:9" ht="18">
      <c r="A96" s="179" t="s">
        <v>66</v>
      </c>
      <c r="B96" s="180">
        <v>80210.25</v>
      </c>
      <c r="C96" s="180">
        <v>88578</v>
      </c>
      <c r="D96" s="180">
        <v>144000</v>
      </c>
      <c r="E96" s="180">
        <v>98000</v>
      </c>
      <c r="F96" s="180"/>
      <c r="G96" s="180">
        <v>343232.19999999995</v>
      </c>
      <c r="I96" s="181"/>
    </row>
    <row r="97" spans="1:9" ht="18">
      <c r="A97" s="179" t="s">
        <v>67</v>
      </c>
      <c r="B97" s="180">
        <v>81202.5</v>
      </c>
      <c r="C97" s="180">
        <v>88045</v>
      </c>
      <c r="D97" s="180">
        <v>142800</v>
      </c>
      <c r="E97" s="180">
        <v>95200</v>
      </c>
      <c r="F97" s="180"/>
      <c r="G97" s="180">
        <v>343087.60000000003</v>
      </c>
      <c r="I97" s="182"/>
    </row>
    <row r="98" spans="1:9" ht="18">
      <c r="A98" s="179" t="s">
        <v>68</v>
      </c>
      <c r="B98" s="180">
        <v>67348.6</v>
      </c>
      <c r="C98" s="180">
        <v>84781</v>
      </c>
      <c r="D98" s="180">
        <v>138000</v>
      </c>
      <c r="E98" s="180">
        <v>88000</v>
      </c>
      <c r="F98" s="180"/>
      <c r="G98" s="180">
        <v>343039.4</v>
      </c>
      <c r="I98" s="182"/>
    </row>
    <row r="99" spans="1:9" ht="18">
      <c r="A99" s="179" t="s">
        <v>69</v>
      </c>
      <c r="B99" s="180">
        <v>66326.4</v>
      </c>
      <c r="C99" s="180">
        <v>79243</v>
      </c>
      <c r="D99" s="180">
        <v>133000</v>
      </c>
      <c r="E99" s="180">
        <v>82000</v>
      </c>
      <c r="F99" s="180"/>
      <c r="G99" s="180">
        <v>345497.6</v>
      </c>
      <c r="I99" s="181"/>
    </row>
    <row r="100" spans="1:9" ht="18">
      <c r="A100" s="179" t="s">
        <v>70</v>
      </c>
      <c r="B100" s="180">
        <v>53382.275</v>
      </c>
      <c r="C100" s="180">
        <v>68606</v>
      </c>
      <c r="D100" s="180">
        <v>123500</v>
      </c>
      <c r="E100" s="180">
        <v>75750</v>
      </c>
      <c r="F100" s="180"/>
      <c r="G100" s="180">
        <v>314649.60000000003</v>
      </c>
      <c r="I100" s="182"/>
    </row>
    <row r="101" spans="1:7" ht="18">
      <c r="A101" s="179" t="s">
        <v>71</v>
      </c>
      <c r="B101" s="180">
        <v>54888.600000000006</v>
      </c>
      <c r="C101" s="180">
        <v>60394</v>
      </c>
      <c r="D101" s="180">
        <v>119000</v>
      </c>
      <c r="E101" s="180">
        <v>72000</v>
      </c>
      <c r="F101" s="180"/>
      <c r="G101" s="180">
        <v>308239</v>
      </c>
    </row>
    <row r="102" spans="1:7" ht="18">
      <c r="A102" s="179" t="s">
        <v>72</v>
      </c>
      <c r="B102" s="180">
        <v>57518.399999999994</v>
      </c>
      <c r="C102" s="180">
        <v>63760</v>
      </c>
      <c r="D102" s="180">
        <v>124000</v>
      </c>
      <c r="E102" s="180">
        <v>72000</v>
      </c>
      <c r="F102" s="180"/>
      <c r="G102" s="180">
        <v>308239</v>
      </c>
    </row>
    <row r="103" spans="1:7" ht="18">
      <c r="A103" s="179" t="s">
        <v>73</v>
      </c>
      <c r="B103" s="180">
        <v>55753.5</v>
      </c>
      <c r="C103" s="180">
        <v>63896</v>
      </c>
      <c r="D103" s="180">
        <v>126000</v>
      </c>
      <c r="E103" s="180">
        <v>72000</v>
      </c>
      <c r="F103" s="180"/>
      <c r="G103" s="180">
        <v>308239</v>
      </c>
    </row>
    <row r="104" spans="1:7" ht="18">
      <c r="A104" s="179" t="s">
        <v>77</v>
      </c>
      <c r="B104" s="180">
        <v>56146.2</v>
      </c>
      <c r="C104" s="180">
        <v>62128</v>
      </c>
      <c r="D104" s="180">
        <v>123600</v>
      </c>
      <c r="E104" s="180">
        <v>71200</v>
      </c>
      <c r="F104" s="180"/>
      <c r="G104" s="180">
        <v>308239</v>
      </c>
    </row>
    <row r="105" spans="1:9" ht="18">
      <c r="A105" s="179" t="s">
        <v>78</v>
      </c>
      <c r="B105" s="180">
        <v>51946.375</v>
      </c>
      <c r="C105" s="180">
        <v>62495</v>
      </c>
      <c r="D105" s="180">
        <v>121000</v>
      </c>
      <c r="E105" s="180">
        <v>70000</v>
      </c>
      <c r="F105" s="180"/>
      <c r="G105" s="180">
        <v>308239</v>
      </c>
      <c r="I105" s="182"/>
    </row>
    <row r="106" spans="1:9" ht="18">
      <c r="A106" s="179" t="s">
        <v>79</v>
      </c>
      <c r="B106" s="180">
        <v>50446.4</v>
      </c>
      <c r="C106" s="180">
        <v>57635</v>
      </c>
      <c r="D106" s="180">
        <v>119000</v>
      </c>
      <c r="E106" s="180">
        <v>69000</v>
      </c>
      <c r="F106" s="180"/>
      <c r="G106" s="180">
        <v>308239</v>
      </c>
      <c r="I106" s="182"/>
    </row>
    <row r="107" spans="1:9" ht="18">
      <c r="A107" s="179" t="s">
        <v>80</v>
      </c>
      <c r="B107" s="180">
        <v>47487.375</v>
      </c>
      <c r="C107" s="180">
        <v>56928</v>
      </c>
      <c r="D107" s="180">
        <v>117000</v>
      </c>
      <c r="E107" s="180">
        <v>67000</v>
      </c>
      <c r="F107" s="180"/>
      <c r="G107" s="180">
        <v>308239</v>
      </c>
      <c r="I107" s="182"/>
    </row>
    <row r="108" spans="1:9" ht="18">
      <c r="A108" s="179" t="s">
        <v>81</v>
      </c>
      <c r="B108" s="180">
        <v>39923.4</v>
      </c>
      <c r="C108" s="180">
        <v>51215</v>
      </c>
      <c r="D108" s="180">
        <v>111000</v>
      </c>
      <c r="E108" s="180">
        <v>61000</v>
      </c>
      <c r="F108" s="180"/>
      <c r="G108" s="180">
        <v>305009.6</v>
      </c>
      <c r="I108" s="181"/>
    </row>
    <row r="109" spans="1:9" ht="18">
      <c r="A109" s="179" t="s">
        <v>82</v>
      </c>
      <c r="B109" s="180">
        <v>43496.375</v>
      </c>
      <c r="C109" s="180">
        <v>49017</v>
      </c>
      <c r="D109" s="180">
        <v>108000</v>
      </c>
      <c r="E109" s="180">
        <v>57000</v>
      </c>
      <c r="F109" s="180"/>
      <c r="G109" s="180">
        <v>301780.19999999995</v>
      </c>
      <c r="I109" s="182"/>
    </row>
    <row r="110" spans="1:9" ht="18">
      <c r="A110" s="179" t="s">
        <v>84</v>
      </c>
      <c r="B110" s="180">
        <v>50302.149999999994</v>
      </c>
      <c r="C110" s="180">
        <v>52883</v>
      </c>
      <c r="D110" s="180">
        <v>113000</v>
      </c>
      <c r="E110" s="180">
        <v>62000</v>
      </c>
      <c r="F110" s="180"/>
      <c r="G110" s="180">
        <v>301780.19999999995</v>
      </c>
      <c r="I110" s="182"/>
    </row>
    <row r="111" spans="1:9" ht="18">
      <c r="A111" s="179" t="s">
        <v>86</v>
      </c>
      <c r="B111" s="180">
        <v>57348.225000000006</v>
      </c>
      <c r="C111" s="180">
        <v>56142</v>
      </c>
      <c r="D111" s="180">
        <v>113000</v>
      </c>
      <c r="E111" s="180">
        <v>62000</v>
      </c>
      <c r="F111" s="180"/>
      <c r="G111" s="180">
        <v>333929.6</v>
      </c>
      <c r="I111" s="181"/>
    </row>
    <row r="112" spans="1:9" ht="18">
      <c r="A112" s="179" t="s">
        <v>85</v>
      </c>
      <c r="B112" s="180">
        <v>43949.325</v>
      </c>
      <c r="C112" s="180">
        <v>54556</v>
      </c>
      <c r="D112" s="180">
        <v>110000</v>
      </c>
      <c r="E112" s="180">
        <v>59000</v>
      </c>
      <c r="F112" s="180"/>
      <c r="G112" s="180">
        <v>333929.6</v>
      </c>
      <c r="I112" s="182"/>
    </row>
    <row r="113" spans="1:9" ht="18">
      <c r="A113" s="179" t="s">
        <v>88</v>
      </c>
      <c r="B113" s="180">
        <v>35229</v>
      </c>
      <c r="C113" s="180">
        <v>43837</v>
      </c>
      <c r="D113" s="180">
        <v>101000</v>
      </c>
      <c r="E113" s="180">
        <v>50000</v>
      </c>
      <c r="F113" s="180"/>
      <c r="G113" s="180">
        <v>333930</v>
      </c>
      <c r="I113" s="182"/>
    </row>
    <row r="114" spans="1:9" ht="18">
      <c r="A114" s="179" t="s">
        <v>89</v>
      </c>
      <c r="B114" s="180">
        <v>34507.7</v>
      </c>
      <c r="C114" s="180">
        <v>38056</v>
      </c>
      <c r="D114" s="180">
        <v>100000</v>
      </c>
      <c r="E114" s="180">
        <v>49000</v>
      </c>
      <c r="F114" s="180"/>
      <c r="G114" s="180">
        <v>333929.6</v>
      </c>
      <c r="I114" s="182"/>
    </row>
    <row r="115" spans="1:9" ht="18">
      <c r="A115" s="179" t="s">
        <v>90</v>
      </c>
      <c r="B115" s="180">
        <v>37275.45</v>
      </c>
      <c r="C115" s="180">
        <v>39660</v>
      </c>
      <c r="D115" s="180">
        <v>101000</v>
      </c>
      <c r="E115" s="180">
        <v>50000</v>
      </c>
      <c r="F115" s="180"/>
      <c r="G115" s="180">
        <v>333929.6</v>
      </c>
      <c r="I115" s="182"/>
    </row>
    <row r="116" spans="1:9" ht="18">
      <c r="A116" s="179" t="s">
        <v>91</v>
      </c>
      <c r="B116" s="180">
        <v>38394.3</v>
      </c>
      <c r="C116" s="180">
        <v>40100</v>
      </c>
      <c r="D116" s="180">
        <v>102000</v>
      </c>
      <c r="E116" s="180">
        <v>52000</v>
      </c>
      <c r="F116" s="180"/>
      <c r="G116" s="180">
        <v>333929.6</v>
      </c>
      <c r="I116" s="182"/>
    </row>
    <row r="117" spans="1:9" ht="18">
      <c r="A117" s="179" t="s">
        <v>102</v>
      </c>
      <c r="B117" s="180">
        <v>37275.45</v>
      </c>
      <c r="C117" s="180">
        <v>39863</v>
      </c>
      <c r="D117" s="180">
        <v>102000</v>
      </c>
      <c r="E117" s="180">
        <v>53000</v>
      </c>
      <c r="F117" s="180"/>
      <c r="G117" s="180">
        <v>333929.6</v>
      </c>
      <c r="I117" s="182"/>
    </row>
    <row r="118" spans="1:9" ht="18">
      <c r="A118" s="179" t="s">
        <v>103</v>
      </c>
      <c r="B118" s="180">
        <v>31181.699999999997</v>
      </c>
      <c r="C118" s="180">
        <v>38052</v>
      </c>
      <c r="D118" s="180">
        <v>99200</v>
      </c>
      <c r="E118" s="180">
        <v>48000</v>
      </c>
      <c r="F118" s="180"/>
      <c r="G118" s="180">
        <v>333929.6</v>
      </c>
      <c r="I118" s="182"/>
    </row>
    <row r="119" spans="1:9" ht="18">
      <c r="A119" s="179" t="s">
        <v>104</v>
      </c>
      <c r="B119" s="180">
        <v>29713.125</v>
      </c>
      <c r="C119" s="180">
        <v>35299</v>
      </c>
      <c r="D119" s="180">
        <v>96000</v>
      </c>
      <c r="E119" s="180">
        <v>44000</v>
      </c>
      <c r="F119" s="180"/>
      <c r="G119" s="180">
        <v>333929.6</v>
      </c>
      <c r="I119" s="182"/>
    </row>
    <row r="120" spans="1:9" ht="18">
      <c r="A120" s="179" t="s">
        <v>105</v>
      </c>
      <c r="B120" s="180">
        <v>31325.025</v>
      </c>
      <c r="C120" s="180">
        <v>35218</v>
      </c>
      <c r="D120" s="180">
        <v>95600</v>
      </c>
      <c r="E120" s="180">
        <v>44800</v>
      </c>
      <c r="F120" s="180"/>
      <c r="G120" s="180">
        <v>333929.6</v>
      </c>
      <c r="I120" s="182"/>
    </row>
    <row r="121" spans="1:9" ht="18">
      <c r="A121" s="179" t="s">
        <v>110</v>
      </c>
      <c r="B121" s="180">
        <v>36359.100000000006</v>
      </c>
      <c r="C121" s="180">
        <v>36038</v>
      </c>
      <c r="D121" s="180">
        <v>101000</v>
      </c>
      <c r="E121" s="180">
        <v>52000</v>
      </c>
      <c r="F121" s="180"/>
      <c r="G121" s="180">
        <v>333929.6</v>
      </c>
      <c r="I121" s="182"/>
    </row>
    <row r="122" spans="1:9" ht="18">
      <c r="A122" s="179" t="s">
        <v>111</v>
      </c>
      <c r="B122" s="180">
        <v>43570.85</v>
      </c>
      <c r="C122" s="180">
        <v>41853</v>
      </c>
      <c r="D122" s="180">
        <v>104800</v>
      </c>
      <c r="E122" s="180">
        <v>57300</v>
      </c>
      <c r="F122" s="180"/>
      <c r="G122" s="180">
        <v>333929.6</v>
      </c>
      <c r="I122" s="182"/>
    </row>
    <row r="123" spans="1:9" ht="18">
      <c r="A123" s="179" t="s">
        <v>112</v>
      </c>
      <c r="B123" s="180">
        <v>45216</v>
      </c>
      <c r="C123" s="180">
        <v>48045</v>
      </c>
      <c r="D123" s="180">
        <v>110000</v>
      </c>
      <c r="E123" s="180">
        <v>61000</v>
      </c>
      <c r="F123" s="180"/>
      <c r="G123" s="180">
        <v>333929.6</v>
      </c>
      <c r="I123" s="182"/>
    </row>
    <row r="124" spans="1:9" ht="18">
      <c r="A124" s="179" t="s">
        <v>113</v>
      </c>
      <c r="B124" s="180">
        <v>54149.25</v>
      </c>
      <c r="C124" s="180">
        <v>52746</v>
      </c>
      <c r="D124" s="180">
        <v>116000</v>
      </c>
      <c r="E124" s="180">
        <v>67000</v>
      </c>
      <c r="F124" s="180"/>
      <c r="G124" s="180">
        <v>333929.6</v>
      </c>
      <c r="I124" s="182"/>
    </row>
    <row r="125" spans="1:9" ht="18">
      <c r="A125" s="179" t="s">
        <v>114</v>
      </c>
      <c r="B125" s="180">
        <v>62948.100000000006</v>
      </c>
      <c r="C125" s="180">
        <v>56843</v>
      </c>
      <c r="D125" s="180">
        <v>124000</v>
      </c>
      <c r="E125" s="180">
        <v>78000</v>
      </c>
      <c r="F125" s="180"/>
      <c r="G125" s="180">
        <v>333929.6</v>
      </c>
      <c r="I125" s="182"/>
    </row>
    <row r="126" spans="1:9" ht="18">
      <c r="A126" s="179" t="s">
        <v>119</v>
      </c>
      <c r="B126" s="180">
        <v>61435.8</v>
      </c>
      <c r="C126" s="180">
        <v>60413</v>
      </c>
      <c r="D126" s="180">
        <v>125000</v>
      </c>
      <c r="E126" s="180">
        <v>83000</v>
      </c>
      <c r="F126" s="180"/>
      <c r="G126" s="180">
        <v>333929.6</v>
      </c>
      <c r="I126" s="182"/>
    </row>
    <row r="127" spans="1:9" ht="18">
      <c r="A127" s="179" t="s">
        <v>120</v>
      </c>
      <c r="B127" s="180">
        <v>51032.399999999994</v>
      </c>
      <c r="C127" s="180">
        <v>54888</v>
      </c>
      <c r="D127" s="180">
        <v>122000</v>
      </c>
      <c r="E127" s="180">
        <v>78500</v>
      </c>
      <c r="F127" s="180"/>
      <c r="G127" s="180">
        <v>333929.6</v>
      </c>
      <c r="I127" s="182"/>
    </row>
    <row r="128" spans="1:9" ht="18">
      <c r="A128" s="179" t="s">
        <v>122</v>
      </c>
      <c r="B128" s="180">
        <v>43214</v>
      </c>
      <c r="C128" s="180">
        <v>51625</v>
      </c>
      <c r="D128" s="180">
        <v>114000</v>
      </c>
      <c r="E128" s="180">
        <v>64000</v>
      </c>
      <c r="F128" s="180"/>
      <c r="G128" s="180">
        <v>333929.6</v>
      </c>
      <c r="I128" s="182"/>
    </row>
    <row r="129" spans="1:9" ht="18">
      <c r="A129" s="179" t="s">
        <v>123</v>
      </c>
      <c r="B129" s="180">
        <v>42966</v>
      </c>
      <c r="C129" s="180">
        <v>47493</v>
      </c>
      <c r="D129" s="180">
        <v>112000</v>
      </c>
      <c r="E129" s="180">
        <v>59000</v>
      </c>
      <c r="F129" s="180"/>
      <c r="G129" s="180">
        <v>333929.6</v>
      </c>
      <c r="I129" s="182"/>
    </row>
    <row r="130" spans="1:9" ht="18">
      <c r="A130" s="179" t="s">
        <v>124</v>
      </c>
      <c r="B130" s="180">
        <v>39906</v>
      </c>
      <c r="C130" s="180">
        <v>46450</v>
      </c>
      <c r="D130" s="180">
        <v>114000</v>
      </c>
      <c r="E130" s="180">
        <v>61000</v>
      </c>
      <c r="F130" s="180"/>
      <c r="G130" s="180">
        <v>333929.6</v>
      </c>
      <c r="I130" s="182"/>
    </row>
    <row r="131" spans="1:9" ht="18">
      <c r="A131" s="179" t="s">
        <v>125</v>
      </c>
      <c r="B131" s="180">
        <v>48743</v>
      </c>
      <c r="C131" s="180">
        <v>46811</v>
      </c>
      <c r="D131" s="180">
        <v>114000</v>
      </c>
      <c r="E131" s="180">
        <v>61000</v>
      </c>
      <c r="F131" s="180"/>
      <c r="G131" s="180">
        <v>333929.6</v>
      </c>
      <c r="I131" s="182"/>
    </row>
    <row r="132" spans="1:9" ht="18">
      <c r="A132" s="179" t="s">
        <v>137</v>
      </c>
      <c r="B132" s="180">
        <v>53645</v>
      </c>
      <c r="C132" s="180">
        <v>51825</v>
      </c>
      <c r="D132" s="180">
        <v>118800</v>
      </c>
      <c r="E132" s="180">
        <v>65800</v>
      </c>
      <c r="F132" s="180"/>
      <c r="G132" s="180">
        <v>333929.6</v>
      </c>
      <c r="I132" s="182"/>
    </row>
    <row r="133" spans="1:9" ht="18">
      <c r="A133" s="194" t="s">
        <v>138</v>
      </c>
      <c r="B133" s="180">
        <v>64911</v>
      </c>
      <c r="C133" s="180">
        <v>60459</v>
      </c>
      <c r="D133" s="180">
        <v>129000</v>
      </c>
      <c r="E133" s="180">
        <v>74000</v>
      </c>
      <c r="F133" s="180"/>
      <c r="G133" s="180">
        <v>333929.6</v>
      </c>
      <c r="I133" s="182"/>
    </row>
    <row r="134" spans="1:9" ht="18">
      <c r="A134" s="194" t="s">
        <v>139</v>
      </c>
      <c r="B134" s="180">
        <v>65564</v>
      </c>
      <c r="C134" s="180">
        <v>66626</v>
      </c>
      <c r="D134" s="180">
        <v>135000</v>
      </c>
      <c r="E134" s="180">
        <v>80000</v>
      </c>
      <c r="F134" s="180"/>
      <c r="G134" s="180">
        <v>333929.6</v>
      </c>
      <c r="I134" s="182"/>
    </row>
    <row r="135" spans="1:9" ht="18">
      <c r="A135" s="194" t="s">
        <v>144</v>
      </c>
      <c r="B135" s="180">
        <v>65204</v>
      </c>
      <c r="C135" s="180">
        <v>68926</v>
      </c>
      <c r="D135" s="180">
        <v>135800</v>
      </c>
      <c r="E135" s="180">
        <v>80000</v>
      </c>
      <c r="F135" s="180"/>
      <c r="G135" s="180">
        <v>333929.6</v>
      </c>
      <c r="I135" s="182"/>
    </row>
    <row r="136" spans="1:9" ht="18">
      <c r="A136" s="194" t="s">
        <v>146</v>
      </c>
      <c r="B136" s="180">
        <v>65227</v>
      </c>
      <c r="C136" s="180">
        <v>68610</v>
      </c>
      <c r="D136" s="180">
        <v>137000</v>
      </c>
      <c r="E136" s="180">
        <v>79000</v>
      </c>
      <c r="F136" s="180"/>
      <c r="G136" s="180">
        <v>333930</v>
      </c>
      <c r="I136" s="182"/>
    </row>
    <row r="137" spans="1:9" ht="18">
      <c r="A137" s="194" t="s">
        <v>149</v>
      </c>
      <c r="B137" s="180">
        <v>56304.95</v>
      </c>
      <c r="C137" s="180">
        <v>57660</v>
      </c>
      <c r="D137" s="180">
        <v>125000</v>
      </c>
      <c r="E137" s="180">
        <v>74000</v>
      </c>
      <c r="F137" s="180"/>
      <c r="G137" s="180">
        <v>333929.6</v>
      </c>
      <c r="I137" s="182"/>
    </row>
    <row r="138" spans="1:9" ht="18">
      <c r="A138" s="194" t="s">
        <v>151</v>
      </c>
      <c r="B138" s="180">
        <v>30350</v>
      </c>
      <c r="C138" s="180">
        <v>57660</v>
      </c>
      <c r="D138" s="180">
        <v>125000</v>
      </c>
      <c r="E138" s="180">
        <v>67000</v>
      </c>
      <c r="F138" s="180"/>
      <c r="G138" s="180">
        <v>333929.6</v>
      </c>
      <c r="I138" s="182"/>
    </row>
    <row r="139" spans="1:9" ht="18">
      <c r="A139" s="194" t="s">
        <v>153</v>
      </c>
      <c r="B139" s="180">
        <v>50198</v>
      </c>
      <c r="C139" s="180">
        <v>54689</v>
      </c>
      <c r="D139" s="180">
        <v>121000</v>
      </c>
      <c r="E139" s="180">
        <v>64000</v>
      </c>
      <c r="F139" s="180"/>
      <c r="G139" s="180">
        <v>333929.6</v>
      </c>
      <c r="I139" s="182"/>
    </row>
    <row r="140" spans="1:9" ht="18">
      <c r="A140" s="176"/>
      <c r="B140" s="183" t="s">
        <v>121</v>
      </c>
      <c r="C140" s="184" t="s">
        <v>3</v>
      </c>
      <c r="D140" s="185" t="s">
        <v>135</v>
      </c>
      <c r="E140" s="185" t="s">
        <v>136</v>
      </c>
      <c r="F140" s="184"/>
      <c r="G140" s="184" t="s">
        <v>128</v>
      </c>
      <c r="I140" s="182"/>
    </row>
    <row r="141" spans="1:9" ht="18">
      <c r="A141" s="176"/>
      <c r="B141" s="186"/>
      <c r="C141" s="187"/>
      <c r="D141" s="188"/>
      <c r="E141" s="188"/>
      <c r="F141" s="186"/>
      <c r="G141" s="188"/>
      <c r="I141" s="182"/>
    </row>
    <row r="142" spans="1:9" ht="18">
      <c r="A142" s="189" t="s">
        <v>129</v>
      </c>
      <c r="B142" s="190">
        <f>(D37+E37)/2</f>
        <v>50198.399999999994</v>
      </c>
      <c r="C142" s="191">
        <f>G37</f>
        <v>54907</v>
      </c>
      <c r="D142" s="192">
        <f>O37</f>
        <v>121000</v>
      </c>
      <c r="E142" s="192">
        <f>P37</f>
        <v>64000</v>
      </c>
      <c r="F142" s="190"/>
      <c r="G142" s="192">
        <f>T37</f>
        <v>333929.6</v>
      </c>
      <c r="I142" s="182"/>
    </row>
    <row r="143" spans="1:9" ht="18">
      <c r="A143" s="189" t="s">
        <v>130</v>
      </c>
      <c r="B143" s="190">
        <f>(D38+E38)/2</f>
        <v>54822.75</v>
      </c>
      <c r="C143" s="191">
        <f>G38</f>
        <v>57804</v>
      </c>
      <c r="D143" s="192">
        <f>O38</f>
        <v>112000</v>
      </c>
      <c r="E143" s="192">
        <f>P38</f>
        <v>59000</v>
      </c>
      <c r="F143" s="190"/>
      <c r="G143" s="192">
        <f>T38</f>
        <v>333929.6</v>
      </c>
      <c r="I143" s="182"/>
    </row>
    <row r="144" ht="17.25">
      <c r="I144" s="182"/>
    </row>
    <row r="145" ht="17.25">
      <c r="I145" s="182"/>
    </row>
    <row r="146" ht="17.25">
      <c r="I146" s="182"/>
    </row>
  </sheetData>
  <sheetProtection/>
  <mergeCells count="21">
    <mergeCell ref="S41:U44"/>
    <mergeCell ref="B4:E4"/>
    <mergeCell ref="D6:E6"/>
    <mergeCell ref="F4:L4"/>
    <mergeCell ref="A51:H51"/>
    <mergeCell ref="S4:U4"/>
    <mergeCell ref="F5:G5"/>
    <mergeCell ref="S5:U5"/>
    <mergeCell ref="B6:C6"/>
    <mergeCell ref="M4:R4"/>
    <mergeCell ref="O6:P6"/>
    <mergeCell ref="S3:U3"/>
    <mergeCell ref="Q6:R6"/>
    <mergeCell ref="M6:N6"/>
    <mergeCell ref="H6:L6"/>
    <mergeCell ref="A1:V1"/>
    <mergeCell ref="A3:A5"/>
    <mergeCell ref="B3:E3"/>
    <mergeCell ref="F3:L3"/>
    <mergeCell ref="M3:R3"/>
    <mergeCell ref="V3:V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日本ＬＰガス協会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s-ojima</dc:creator>
  <cp:keywords/>
  <dc:description/>
  <cp:lastModifiedBy>r-matsuura</cp:lastModifiedBy>
  <cp:lastPrinted>2019-03-01T01:28:42Z</cp:lastPrinted>
  <dcterms:created xsi:type="dcterms:W3CDTF">1998-08-05T06:23:57Z</dcterms:created>
  <dcterms:modified xsi:type="dcterms:W3CDTF">2019-03-01T01:29:02Z</dcterms:modified>
  <cp:category/>
  <cp:version/>
  <cp:contentType/>
  <cp:contentStatus/>
</cp:coreProperties>
</file>