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5521" windowWidth="10185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<sst xmlns="http://schemas.openxmlformats.org/spreadsheetml/2006/main" count="94" uniqueCount="70">
  <si>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</si>
  <si>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</si>
  <si>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</si>
  <si>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</si>
  <si>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</si>
  <si>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</si>
  <si>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</si>
  <si>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</si>
  <si>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</si>
  <si>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</si>
  <si>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</si>
  <si>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</si>
  <si>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</si>
  <si>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</si>
  <si>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</si>
  <si>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</si>
  <si>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</si>
  <si>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</si>
  <si>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</si>
  <si>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</si>
  <si>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</si>
  <si>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</si>
  <si>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</si>
  <si>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</si>
  <si>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</si>
  <si>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</si>
  <si>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</si>
  <si>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</si>
  <si>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</si>
  <si>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</si>
  <si>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</si>
  <si>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</si>
  <si>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</si>
  <si>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</si>
  <si>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</si>
  <si>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</si>
  <si>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</si>
  <si>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</si>
  <si>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</si>
  <si>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</si>
  <si>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</si>
  <si>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</si>
  <si>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</si>
  <si>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</si>
  <si>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</si>
  <si>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</si>
  <si>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</si>
  <si>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</si>
  <si>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</si>
  <si>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</si>
  <si>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</si>
  <si>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</si>
  <si>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</si>
  <si>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</si>
  <si>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</si>
  <si>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</si>
  <si>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</si>
  <si>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</si>
  <si>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</si>
  <si>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</si>
  <si>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</si>
  <si>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</si>
  <si>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</si>
  <si>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</si>
  <si>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</si>
  <si>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</si>
  <si>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</si>
  <si>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</si>
  <si>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</si>
  <si>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平成14年度下期  LPガス都道府県別販売量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</si>
</sst>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38" fontId="3" fillId="0" borderId="5" xfId="16" applyNumberFormat="1" applyFont="1" applyBorder="1" applyAlignment="1">
      <alignment vertical="center"/>
    </xf>
    <xf numFmtId="38" fontId="3" fillId="0" borderId="6" xfId="16" applyNumberFormat="1" applyFont="1" applyBorder="1" applyAlignment="1">
      <alignment vertical="center"/>
    </xf>
    <xf numFmtId="38" fontId="3" fillId="0" borderId="1" xfId="16" applyNumberFormat="1" applyFont="1" applyBorder="1" applyAlignment="1">
      <alignment vertical="center"/>
    </xf>
    <xf numFmtId="38" fontId="3" fillId="0" borderId="2" xfId="16" applyNumberFormat="1" applyFont="1" applyBorder="1" applyAlignment="1">
      <alignment vertical="center"/>
    </xf>
    <xf numFmtId="38" fontId="3" fillId="0" borderId="9" xfId="16" applyNumberFormat="1" applyFont="1" applyBorder="1" applyAlignment="1">
      <alignment vertical="center"/>
    </xf>
    <xf numFmtId="38" fontId="3" fillId="0" borderId="10" xfId="16" applyNumberFormat="1" applyFont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38" fontId="3" fillId="2" borderId="21" xfId="16" applyNumberFormat="1" applyFont="1" applyFill="1" applyBorder="1" applyAlignment="1">
      <alignment vertical="center"/>
    </xf>
    <xf numFmtId="38" fontId="3" fillId="2" borderId="22" xfId="16" applyNumberFormat="1" applyFont="1" applyFill="1" applyBorder="1" applyAlignment="1">
      <alignment vertical="center"/>
    </xf>
    <xf numFmtId="38" fontId="3" fillId="2" borderId="23" xfId="16" applyNumberFormat="1" applyFont="1" applyFill="1" applyBorder="1" applyAlignment="1">
      <alignment vertical="center"/>
    </xf>
    <xf numFmtId="38" fontId="3" fillId="0" borderId="3" xfId="16" applyNumberFormat="1" applyFont="1" applyBorder="1" applyAlignment="1">
      <alignment vertical="center"/>
    </xf>
    <xf numFmtId="38" fontId="3" fillId="0" borderId="7" xfId="16" applyNumberFormat="1" applyFont="1" applyBorder="1" applyAlignment="1">
      <alignment vertical="center"/>
    </xf>
    <xf numFmtId="38" fontId="3" fillId="0" borderId="11" xfId="16" applyNumberFormat="1" applyFont="1" applyBorder="1" applyAlignment="1">
      <alignment vertical="center"/>
    </xf>
    <xf numFmtId="38" fontId="3" fillId="2" borderId="13" xfId="16" applyNumberFormat="1" applyFont="1" applyFill="1" applyBorder="1" applyAlignment="1">
      <alignment vertical="center"/>
    </xf>
    <xf numFmtId="38" fontId="3" fillId="2" borderId="14" xfId="16" applyNumberFormat="1" applyFont="1" applyFill="1" applyBorder="1" applyAlignment="1">
      <alignment vertical="center"/>
    </xf>
    <xf numFmtId="38" fontId="3" fillId="2" borderId="15" xfId="16" applyNumberFormat="1" applyFont="1" applyFill="1" applyBorder="1" applyAlignment="1">
      <alignment vertical="center"/>
    </xf>
    <xf numFmtId="38" fontId="3" fillId="0" borderId="4" xfId="16" applyNumberFormat="1" applyFont="1" applyBorder="1" applyAlignment="1">
      <alignment vertical="center"/>
    </xf>
    <xf numFmtId="38" fontId="3" fillId="0" borderId="8" xfId="16" applyNumberFormat="1" applyFont="1" applyBorder="1" applyAlignment="1">
      <alignment vertical="center"/>
    </xf>
    <xf numFmtId="38" fontId="3" fillId="0" borderId="12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70" zoomScaleNormal="70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O63" sqref="O63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78" t="s">
        <v>69</v>
      </c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9" t="s">
        <v>64</v>
      </c>
      <c r="W3" s="79"/>
      <c r="X3" s="79"/>
    </row>
    <row r="4" spans="2:24" ht="30" customHeight="1">
      <c r="B4" s="80"/>
      <c r="C4" s="81"/>
      <c r="D4" s="71" t="s">
        <v>2</v>
      </c>
      <c r="E4" s="72"/>
      <c r="F4" s="72"/>
      <c r="G4" s="71" t="s">
        <v>4</v>
      </c>
      <c r="H4" s="72"/>
      <c r="I4" s="72"/>
      <c r="J4" s="71" t="s">
        <v>5</v>
      </c>
      <c r="K4" s="72"/>
      <c r="L4" s="72"/>
      <c r="M4" s="71" t="s">
        <v>6</v>
      </c>
      <c r="N4" s="72"/>
      <c r="O4" s="72"/>
      <c r="P4" s="71" t="s">
        <v>7</v>
      </c>
      <c r="Q4" s="72"/>
      <c r="R4" s="72"/>
      <c r="S4" s="71" t="s">
        <v>8</v>
      </c>
      <c r="T4" s="72"/>
      <c r="U4" s="86"/>
      <c r="V4" s="87" t="s">
        <v>9</v>
      </c>
      <c r="W4" s="88"/>
      <c r="X4" s="89"/>
    </row>
    <row r="5" spans="2:24" ht="30" customHeight="1" thickBot="1">
      <c r="B5" s="82"/>
      <c r="C5" s="83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84" t="s">
        <v>1</v>
      </c>
      <c r="C6" s="85" t="s">
        <v>1</v>
      </c>
      <c r="D6" s="22">
        <v>190437</v>
      </c>
      <c r="E6" s="23">
        <v>0</v>
      </c>
      <c r="F6" s="24">
        <f aca="true" t="shared" si="0" ref="F6:F15">SUM(D6:E6)</f>
        <v>190437</v>
      </c>
      <c r="G6" s="22">
        <v>27323</v>
      </c>
      <c r="H6" s="23">
        <v>3047</v>
      </c>
      <c r="I6" s="24">
        <f>SUM(G6:H6)</f>
        <v>30370</v>
      </c>
      <c r="J6" s="22">
        <v>47778</v>
      </c>
      <c r="K6" s="23">
        <v>62384</v>
      </c>
      <c r="L6" s="24">
        <f aca="true" t="shared" si="1" ref="L6:L12">SUM(J6:K6)</f>
        <v>110162</v>
      </c>
      <c r="M6" s="90">
        <v>14105</v>
      </c>
      <c r="N6" s="91">
        <v>29173</v>
      </c>
      <c r="O6" s="92">
        <f aca="true" t="shared" si="2" ref="O6:O12">SUM(M6:N6)</f>
        <v>43278</v>
      </c>
      <c r="P6" s="22">
        <v>24499</v>
      </c>
      <c r="Q6" s="23">
        <v>0</v>
      </c>
      <c r="R6" s="24">
        <f aca="true" t="shared" si="3" ref="R6:R12">SUM(P6:Q6)</f>
        <v>24499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304142</v>
      </c>
      <c r="W6" s="47">
        <f>SUM(E6,H6,K6,N6,Q6,T6)</f>
        <v>94604</v>
      </c>
      <c r="X6" s="48">
        <f>SUM(V6:W6)</f>
        <v>398746</v>
      </c>
    </row>
    <row r="7" spans="2:24" ht="30" customHeight="1">
      <c r="B7" s="75" t="s">
        <v>10</v>
      </c>
      <c r="C7" s="18" t="s">
        <v>11</v>
      </c>
      <c r="D7" s="67">
        <v>79664</v>
      </c>
      <c r="E7" s="68">
        <v>269</v>
      </c>
      <c r="F7" s="62">
        <f t="shared" si="0"/>
        <v>79933</v>
      </c>
      <c r="G7" s="67">
        <v>6717</v>
      </c>
      <c r="H7" s="68">
        <v>5847</v>
      </c>
      <c r="I7" s="4">
        <f aca="true" t="shared" si="5" ref="I7:I12">SUM(G7:H7)</f>
        <v>12564</v>
      </c>
      <c r="J7" s="2">
        <v>1080</v>
      </c>
      <c r="K7" s="3">
        <v>13585</v>
      </c>
      <c r="L7" s="4">
        <f t="shared" si="1"/>
        <v>14665</v>
      </c>
      <c r="M7" s="67">
        <v>2120</v>
      </c>
      <c r="N7" s="68">
        <v>8433</v>
      </c>
      <c r="O7" s="93">
        <f t="shared" si="2"/>
        <v>10553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89581</v>
      </c>
      <c r="W7" s="50">
        <f>SUM(E7,H7,K7,N7,Q7,T7)</f>
        <v>28134</v>
      </c>
      <c r="X7" s="51">
        <f aca="true" t="shared" si="6" ref="X7:X59">SUM(V7:W7)</f>
        <v>117715</v>
      </c>
    </row>
    <row r="8" spans="2:24" ht="30" customHeight="1">
      <c r="B8" s="76"/>
      <c r="C8" s="19" t="s">
        <v>12</v>
      </c>
      <c r="D8" s="65">
        <v>65889</v>
      </c>
      <c r="E8" s="66">
        <v>98</v>
      </c>
      <c r="F8" s="64">
        <f t="shared" si="0"/>
        <v>65987</v>
      </c>
      <c r="G8" s="65">
        <v>11226</v>
      </c>
      <c r="H8" s="66">
        <v>2226</v>
      </c>
      <c r="I8" s="8">
        <f t="shared" si="5"/>
        <v>13452</v>
      </c>
      <c r="J8" s="6">
        <v>12408</v>
      </c>
      <c r="K8" s="7">
        <v>3407</v>
      </c>
      <c r="L8" s="8">
        <f t="shared" si="1"/>
        <v>15815</v>
      </c>
      <c r="M8" s="65">
        <v>982</v>
      </c>
      <c r="N8" s="66">
        <v>2436</v>
      </c>
      <c r="O8" s="94">
        <f t="shared" si="2"/>
        <v>3418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90505</v>
      </c>
      <c r="W8" s="53">
        <f aca="true" t="shared" si="8" ref="W8:W59">SUM(E8,H8,K8,N8,Q8,T8)</f>
        <v>8167</v>
      </c>
      <c r="X8" s="54">
        <f t="shared" si="6"/>
        <v>98672</v>
      </c>
    </row>
    <row r="9" spans="2:24" ht="30" customHeight="1">
      <c r="B9" s="76"/>
      <c r="C9" s="19" t="s">
        <v>13</v>
      </c>
      <c r="D9" s="65">
        <v>118996</v>
      </c>
      <c r="E9" s="66">
        <v>677</v>
      </c>
      <c r="F9" s="64">
        <f t="shared" si="0"/>
        <v>119673</v>
      </c>
      <c r="G9" s="65">
        <v>6625</v>
      </c>
      <c r="H9" s="66">
        <v>10324</v>
      </c>
      <c r="I9" s="8">
        <f t="shared" si="5"/>
        <v>16949</v>
      </c>
      <c r="J9" s="6">
        <v>0</v>
      </c>
      <c r="K9" s="7">
        <v>7294</v>
      </c>
      <c r="L9" s="8">
        <f t="shared" si="1"/>
        <v>7294</v>
      </c>
      <c r="M9" s="65">
        <v>1093</v>
      </c>
      <c r="N9" s="66">
        <v>13006</v>
      </c>
      <c r="O9" s="94">
        <f t="shared" si="2"/>
        <v>14099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126714</v>
      </c>
      <c r="W9" s="53">
        <f t="shared" si="8"/>
        <v>31301</v>
      </c>
      <c r="X9" s="54">
        <f t="shared" si="6"/>
        <v>158015</v>
      </c>
    </row>
    <row r="10" spans="2:24" ht="30" customHeight="1">
      <c r="B10" s="76"/>
      <c r="C10" s="19" t="s">
        <v>14</v>
      </c>
      <c r="D10" s="65">
        <v>46844</v>
      </c>
      <c r="E10" s="66">
        <v>0</v>
      </c>
      <c r="F10" s="64">
        <f t="shared" si="0"/>
        <v>46844</v>
      </c>
      <c r="G10" s="65">
        <v>4377</v>
      </c>
      <c r="H10" s="66">
        <v>811</v>
      </c>
      <c r="I10" s="8">
        <f t="shared" si="5"/>
        <v>5188</v>
      </c>
      <c r="J10" s="6">
        <v>5472</v>
      </c>
      <c r="K10" s="7">
        <v>5666</v>
      </c>
      <c r="L10" s="8">
        <f t="shared" si="1"/>
        <v>11138</v>
      </c>
      <c r="M10" s="65">
        <v>844</v>
      </c>
      <c r="N10" s="66">
        <v>3153</v>
      </c>
      <c r="O10" s="94">
        <f t="shared" si="2"/>
        <v>3997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57537</v>
      </c>
      <c r="W10" s="53">
        <f t="shared" si="8"/>
        <v>9630</v>
      </c>
      <c r="X10" s="54">
        <f t="shared" si="6"/>
        <v>67167</v>
      </c>
    </row>
    <row r="11" spans="2:24" ht="30" customHeight="1">
      <c r="B11" s="76"/>
      <c r="C11" s="19" t="s">
        <v>15</v>
      </c>
      <c r="D11" s="65">
        <v>58802</v>
      </c>
      <c r="E11" s="66">
        <v>0</v>
      </c>
      <c r="F11" s="64">
        <f t="shared" si="0"/>
        <v>58802</v>
      </c>
      <c r="G11" s="65">
        <v>8535</v>
      </c>
      <c r="H11" s="66">
        <v>3812</v>
      </c>
      <c r="I11" s="8">
        <f t="shared" si="5"/>
        <v>12347</v>
      </c>
      <c r="J11" s="6">
        <v>0</v>
      </c>
      <c r="K11" s="7">
        <v>4728</v>
      </c>
      <c r="L11" s="8">
        <f t="shared" si="1"/>
        <v>4728</v>
      </c>
      <c r="M11" s="65">
        <v>571</v>
      </c>
      <c r="N11" s="66">
        <v>6231</v>
      </c>
      <c r="O11" s="94">
        <f t="shared" si="2"/>
        <v>6802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67908</v>
      </c>
      <c r="W11" s="53">
        <f t="shared" si="8"/>
        <v>14771</v>
      </c>
      <c r="X11" s="54">
        <f t="shared" si="6"/>
        <v>82679</v>
      </c>
    </row>
    <row r="12" spans="2:24" ht="30" customHeight="1">
      <c r="B12" s="76"/>
      <c r="C12" s="20" t="s">
        <v>16</v>
      </c>
      <c r="D12" s="69">
        <v>105824</v>
      </c>
      <c r="E12" s="70">
        <v>394</v>
      </c>
      <c r="F12" s="63">
        <f t="shared" si="0"/>
        <v>106218</v>
      </c>
      <c r="G12" s="69">
        <v>22860</v>
      </c>
      <c r="H12" s="70">
        <v>25665</v>
      </c>
      <c r="I12" s="12">
        <f t="shared" si="5"/>
        <v>48525</v>
      </c>
      <c r="J12" s="10">
        <v>1571</v>
      </c>
      <c r="K12" s="11">
        <v>19344</v>
      </c>
      <c r="L12" s="12">
        <f t="shared" si="1"/>
        <v>20915</v>
      </c>
      <c r="M12" s="69">
        <v>487</v>
      </c>
      <c r="N12" s="70">
        <v>5774</v>
      </c>
      <c r="O12" s="95">
        <f t="shared" si="2"/>
        <v>6261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130742</v>
      </c>
      <c r="W12" s="56">
        <f t="shared" si="8"/>
        <v>51177</v>
      </c>
      <c r="X12" s="57">
        <f t="shared" si="6"/>
        <v>181919</v>
      </c>
    </row>
    <row r="13" spans="2:24" ht="30" customHeight="1" thickBot="1">
      <c r="B13" s="77"/>
      <c r="C13" s="21" t="s">
        <v>28</v>
      </c>
      <c r="D13" s="14">
        <f>SUM(D7:D12)</f>
        <v>476019</v>
      </c>
      <c r="E13" s="15">
        <f>SUM(E7:E12)</f>
        <v>1438</v>
      </c>
      <c r="F13" s="16">
        <f t="shared" si="0"/>
        <v>477457</v>
      </c>
      <c r="G13" s="14">
        <f>SUM(G7:G12)</f>
        <v>60340</v>
      </c>
      <c r="H13" s="15">
        <f>SUM(H7:H12)</f>
        <v>48685</v>
      </c>
      <c r="I13" s="16">
        <f>SUM(G13:H13)</f>
        <v>109025</v>
      </c>
      <c r="J13" s="14">
        <f>SUM(J7:J12)</f>
        <v>20531</v>
      </c>
      <c r="K13" s="15">
        <f>SUM(K7:K12)</f>
        <v>54024</v>
      </c>
      <c r="L13" s="16">
        <f>SUM(J13:K13)</f>
        <v>74555</v>
      </c>
      <c r="M13" s="96">
        <f>SUM(M7:M12)</f>
        <v>6097</v>
      </c>
      <c r="N13" s="97">
        <f>SUM(N7:N12)</f>
        <v>39033</v>
      </c>
      <c r="O13" s="98">
        <f>SUM(M13:N13)</f>
        <v>45130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562987</v>
      </c>
      <c r="W13" s="59">
        <f>SUM(W7:W12)</f>
        <v>143180</v>
      </c>
      <c r="X13" s="60">
        <f>SUM(V13:W13)</f>
        <v>706167</v>
      </c>
    </row>
    <row r="14" spans="2:24" ht="30" customHeight="1">
      <c r="B14" s="75" t="s">
        <v>58</v>
      </c>
      <c r="C14" s="18" t="s">
        <v>17</v>
      </c>
      <c r="D14" s="2">
        <v>145964</v>
      </c>
      <c r="E14" s="3">
        <v>0</v>
      </c>
      <c r="F14" s="4">
        <f t="shared" si="0"/>
        <v>145964</v>
      </c>
      <c r="G14" s="2">
        <v>43423</v>
      </c>
      <c r="H14" s="3">
        <v>50185</v>
      </c>
      <c r="I14" s="4">
        <f aca="true" t="shared" si="9" ref="I14:I24">SUM(G14:H14)</f>
        <v>93608</v>
      </c>
      <c r="J14" s="2">
        <v>156</v>
      </c>
      <c r="K14" s="3">
        <v>1913</v>
      </c>
      <c r="L14" s="4">
        <f aca="true" t="shared" si="10" ref="L14:L24">SUM(J14:K14)</f>
        <v>2069</v>
      </c>
      <c r="M14" s="67">
        <v>734</v>
      </c>
      <c r="N14" s="68">
        <v>8103</v>
      </c>
      <c r="O14" s="93">
        <f aca="true" t="shared" si="11" ref="O14:O24">SUM(M14:N14)</f>
        <v>8837</v>
      </c>
      <c r="P14" s="2">
        <v>37665</v>
      </c>
      <c r="Q14" s="3">
        <v>32451</v>
      </c>
      <c r="R14" s="4">
        <f aca="true" t="shared" si="12" ref="R14:R24">SUM(P14:Q14)</f>
        <v>70116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227942</v>
      </c>
      <c r="W14" s="50">
        <f t="shared" si="8"/>
        <v>92652</v>
      </c>
      <c r="X14" s="51">
        <f t="shared" si="6"/>
        <v>320594</v>
      </c>
    </row>
    <row r="15" spans="2:24" ht="30" customHeight="1">
      <c r="B15" s="76"/>
      <c r="C15" s="19" t="s">
        <v>18</v>
      </c>
      <c r="D15" s="6">
        <v>94400</v>
      </c>
      <c r="E15" s="7">
        <v>0</v>
      </c>
      <c r="F15" s="8">
        <f t="shared" si="0"/>
        <v>94400</v>
      </c>
      <c r="G15" s="6">
        <v>21325</v>
      </c>
      <c r="H15" s="7">
        <v>24971</v>
      </c>
      <c r="I15" s="8">
        <f t="shared" si="9"/>
        <v>46296</v>
      </c>
      <c r="J15" s="6">
        <v>884</v>
      </c>
      <c r="K15" s="7">
        <v>1461</v>
      </c>
      <c r="L15" s="8">
        <f t="shared" si="10"/>
        <v>2345</v>
      </c>
      <c r="M15" s="65">
        <v>191</v>
      </c>
      <c r="N15" s="66">
        <v>5930</v>
      </c>
      <c r="O15" s="94">
        <f t="shared" si="11"/>
        <v>6121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116800</v>
      </c>
      <c r="W15" s="53">
        <f t="shared" si="8"/>
        <v>32362</v>
      </c>
      <c r="X15" s="54">
        <f t="shared" si="6"/>
        <v>149162</v>
      </c>
    </row>
    <row r="16" spans="2:24" ht="30" customHeight="1">
      <c r="B16" s="76"/>
      <c r="C16" s="19" t="s">
        <v>19</v>
      </c>
      <c r="D16" s="6">
        <v>136255</v>
      </c>
      <c r="E16" s="7">
        <v>0</v>
      </c>
      <c r="F16" s="8">
        <f aca="true" t="shared" si="14" ref="F16:F58">SUM(D16:E16)</f>
        <v>136255</v>
      </c>
      <c r="G16" s="6">
        <v>8215</v>
      </c>
      <c r="H16" s="7">
        <v>21930</v>
      </c>
      <c r="I16" s="8">
        <f t="shared" si="9"/>
        <v>30145</v>
      </c>
      <c r="J16" s="6">
        <v>0</v>
      </c>
      <c r="K16" s="7">
        <v>5078</v>
      </c>
      <c r="L16" s="8">
        <f t="shared" si="10"/>
        <v>5078</v>
      </c>
      <c r="M16" s="65">
        <v>676</v>
      </c>
      <c r="N16" s="66">
        <v>6188</v>
      </c>
      <c r="O16" s="94">
        <f t="shared" si="11"/>
        <v>6864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145146</v>
      </c>
      <c r="W16" s="53">
        <f t="shared" si="8"/>
        <v>33196</v>
      </c>
      <c r="X16" s="54">
        <f t="shared" si="6"/>
        <v>178342</v>
      </c>
    </row>
    <row r="17" spans="2:24" ht="30" customHeight="1">
      <c r="B17" s="76"/>
      <c r="C17" s="19" t="s">
        <v>20</v>
      </c>
      <c r="D17" s="6">
        <v>371166</v>
      </c>
      <c r="E17" s="7">
        <v>0</v>
      </c>
      <c r="F17" s="8">
        <f t="shared" si="14"/>
        <v>371166</v>
      </c>
      <c r="G17" s="6">
        <v>9060</v>
      </c>
      <c r="H17" s="7">
        <v>36793</v>
      </c>
      <c r="I17" s="8">
        <f t="shared" si="9"/>
        <v>45853</v>
      </c>
      <c r="J17" s="6">
        <v>80</v>
      </c>
      <c r="K17" s="7">
        <v>14079</v>
      </c>
      <c r="L17" s="8">
        <f t="shared" si="10"/>
        <v>14159</v>
      </c>
      <c r="M17" s="65">
        <v>363</v>
      </c>
      <c r="N17" s="66">
        <v>24092</v>
      </c>
      <c r="O17" s="94">
        <f t="shared" si="11"/>
        <v>24455</v>
      </c>
      <c r="P17" s="6">
        <v>0</v>
      </c>
      <c r="Q17" s="7">
        <v>935</v>
      </c>
      <c r="R17" s="8">
        <f t="shared" si="12"/>
        <v>935</v>
      </c>
      <c r="S17" s="6">
        <v>0</v>
      </c>
      <c r="T17" s="7">
        <v>0</v>
      </c>
      <c r="U17" s="9">
        <f t="shared" si="13"/>
        <v>0</v>
      </c>
      <c r="V17" s="52">
        <f t="shared" si="7"/>
        <v>380669</v>
      </c>
      <c r="W17" s="53">
        <f t="shared" si="8"/>
        <v>75899</v>
      </c>
      <c r="X17" s="54">
        <f t="shared" si="6"/>
        <v>456568</v>
      </c>
    </row>
    <row r="18" spans="2:24" ht="30" customHeight="1">
      <c r="B18" s="76"/>
      <c r="C18" s="19" t="s">
        <v>21</v>
      </c>
      <c r="D18" s="6">
        <v>229885</v>
      </c>
      <c r="E18" s="7">
        <v>0</v>
      </c>
      <c r="F18" s="8">
        <f t="shared" si="14"/>
        <v>229885</v>
      </c>
      <c r="G18" s="6">
        <v>20777</v>
      </c>
      <c r="H18" s="7">
        <v>97805</v>
      </c>
      <c r="I18" s="8">
        <f t="shared" si="9"/>
        <v>118582</v>
      </c>
      <c r="J18" s="6">
        <v>85988</v>
      </c>
      <c r="K18" s="7">
        <v>70818</v>
      </c>
      <c r="L18" s="8">
        <f t="shared" si="10"/>
        <v>156806</v>
      </c>
      <c r="M18" s="65">
        <v>1633</v>
      </c>
      <c r="N18" s="66">
        <v>21950</v>
      </c>
      <c r="O18" s="94">
        <f t="shared" si="11"/>
        <v>23583</v>
      </c>
      <c r="P18" s="6">
        <v>151531</v>
      </c>
      <c r="Q18" s="7">
        <v>174183</v>
      </c>
      <c r="R18" s="8">
        <f t="shared" si="12"/>
        <v>325714</v>
      </c>
      <c r="S18" s="6">
        <v>132699</v>
      </c>
      <c r="T18" s="7">
        <v>92149</v>
      </c>
      <c r="U18" s="9">
        <f t="shared" si="13"/>
        <v>224848</v>
      </c>
      <c r="V18" s="52">
        <f t="shared" si="7"/>
        <v>622513</v>
      </c>
      <c r="W18" s="53">
        <f t="shared" si="8"/>
        <v>456905</v>
      </c>
      <c r="X18" s="54">
        <f t="shared" si="6"/>
        <v>1079418</v>
      </c>
    </row>
    <row r="19" spans="2:24" ht="30" customHeight="1">
      <c r="B19" s="76"/>
      <c r="C19" s="19" t="s">
        <v>22</v>
      </c>
      <c r="D19" s="6">
        <v>443117</v>
      </c>
      <c r="E19" s="7">
        <v>0</v>
      </c>
      <c r="F19" s="8">
        <f t="shared" si="14"/>
        <v>443117</v>
      </c>
      <c r="G19" s="6">
        <v>21916</v>
      </c>
      <c r="H19" s="7">
        <v>123343</v>
      </c>
      <c r="I19" s="8">
        <f t="shared" si="9"/>
        <v>145259</v>
      </c>
      <c r="J19" s="6">
        <v>13153</v>
      </c>
      <c r="K19" s="7">
        <v>12216</v>
      </c>
      <c r="L19" s="8">
        <f t="shared" si="10"/>
        <v>25369</v>
      </c>
      <c r="M19" s="65">
        <v>7605</v>
      </c>
      <c r="N19" s="66">
        <v>157184</v>
      </c>
      <c r="O19" s="94">
        <f t="shared" si="11"/>
        <v>164789</v>
      </c>
      <c r="P19" s="6">
        <v>851</v>
      </c>
      <c r="Q19" s="7">
        <v>0</v>
      </c>
      <c r="R19" s="8">
        <f t="shared" si="12"/>
        <v>851</v>
      </c>
      <c r="S19" s="6">
        <v>0</v>
      </c>
      <c r="T19" s="7">
        <v>0</v>
      </c>
      <c r="U19" s="9">
        <f t="shared" si="13"/>
        <v>0</v>
      </c>
      <c r="V19" s="52">
        <f t="shared" si="7"/>
        <v>486642</v>
      </c>
      <c r="W19" s="53">
        <f t="shared" si="8"/>
        <v>292743</v>
      </c>
      <c r="X19" s="54">
        <f t="shared" si="6"/>
        <v>779385</v>
      </c>
    </row>
    <row r="20" spans="2:24" ht="30" customHeight="1">
      <c r="B20" s="76"/>
      <c r="C20" s="19" t="s">
        <v>23</v>
      </c>
      <c r="D20" s="6">
        <v>356794</v>
      </c>
      <c r="E20" s="7">
        <v>0</v>
      </c>
      <c r="F20" s="8">
        <f t="shared" si="14"/>
        <v>356794</v>
      </c>
      <c r="G20" s="6">
        <v>5921</v>
      </c>
      <c r="H20" s="7">
        <v>60631</v>
      </c>
      <c r="I20" s="8">
        <f t="shared" si="9"/>
        <v>66552</v>
      </c>
      <c r="J20" s="6">
        <v>60949</v>
      </c>
      <c r="K20" s="7">
        <v>88229</v>
      </c>
      <c r="L20" s="8">
        <f t="shared" si="10"/>
        <v>149178</v>
      </c>
      <c r="M20" s="65">
        <v>2499</v>
      </c>
      <c r="N20" s="66">
        <v>45819</v>
      </c>
      <c r="O20" s="94">
        <f t="shared" si="11"/>
        <v>48318</v>
      </c>
      <c r="P20" s="6">
        <v>154909</v>
      </c>
      <c r="Q20" s="7">
        <v>66303</v>
      </c>
      <c r="R20" s="8">
        <f t="shared" si="12"/>
        <v>221212</v>
      </c>
      <c r="S20" s="6">
        <v>0</v>
      </c>
      <c r="T20" s="7">
        <v>0</v>
      </c>
      <c r="U20" s="9">
        <f t="shared" si="13"/>
        <v>0</v>
      </c>
      <c r="V20" s="52">
        <f t="shared" si="7"/>
        <v>581072</v>
      </c>
      <c r="W20" s="53">
        <f t="shared" si="8"/>
        <v>260982</v>
      </c>
      <c r="X20" s="54">
        <f t="shared" si="6"/>
        <v>842054</v>
      </c>
    </row>
    <row r="21" spans="2:24" ht="30" customHeight="1">
      <c r="B21" s="76"/>
      <c r="C21" s="19" t="s">
        <v>24</v>
      </c>
      <c r="D21" s="6">
        <v>36913</v>
      </c>
      <c r="E21" s="7">
        <v>0</v>
      </c>
      <c r="F21" s="8">
        <f t="shared" si="14"/>
        <v>36913</v>
      </c>
      <c r="G21" s="6">
        <v>5205</v>
      </c>
      <c r="H21" s="7">
        <v>8091</v>
      </c>
      <c r="I21" s="8">
        <f t="shared" si="9"/>
        <v>13296</v>
      </c>
      <c r="J21" s="6">
        <v>1269</v>
      </c>
      <c r="K21" s="7">
        <v>1839</v>
      </c>
      <c r="L21" s="8">
        <f t="shared" si="10"/>
        <v>3108</v>
      </c>
      <c r="M21" s="65">
        <v>170</v>
      </c>
      <c r="N21" s="66">
        <v>2154</v>
      </c>
      <c r="O21" s="94">
        <f t="shared" si="11"/>
        <v>2324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43557</v>
      </c>
      <c r="W21" s="53">
        <f t="shared" si="8"/>
        <v>12084</v>
      </c>
      <c r="X21" s="54">
        <f t="shared" si="6"/>
        <v>55641</v>
      </c>
    </row>
    <row r="22" spans="2:24" ht="30" customHeight="1">
      <c r="B22" s="76"/>
      <c r="C22" s="19" t="s">
        <v>25</v>
      </c>
      <c r="D22" s="6">
        <v>76921</v>
      </c>
      <c r="E22" s="7">
        <v>0</v>
      </c>
      <c r="F22" s="8">
        <f t="shared" si="14"/>
        <v>76921</v>
      </c>
      <c r="G22" s="6">
        <v>4690</v>
      </c>
      <c r="H22" s="7">
        <v>6480</v>
      </c>
      <c r="I22" s="8">
        <f t="shared" si="9"/>
        <v>11170</v>
      </c>
      <c r="J22" s="6">
        <v>714</v>
      </c>
      <c r="K22" s="7">
        <v>3178</v>
      </c>
      <c r="L22" s="8">
        <f t="shared" si="10"/>
        <v>3892</v>
      </c>
      <c r="M22" s="65">
        <v>248</v>
      </c>
      <c r="N22" s="66">
        <v>3903</v>
      </c>
      <c r="O22" s="94">
        <f t="shared" si="11"/>
        <v>4151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82573</v>
      </c>
      <c r="W22" s="53">
        <f t="shared" si="8"/>
        <v>13561</v>
      </c>
      <c r="X22" s="54">
        <f t="shared" si="6"/>
        <v>96134</v>
      </c>
    </row>
    <row r="23" spans="2:24" ht="30" customHeight="1">
      <c r="B23" s="76"/>
      <c r="C23" s="19" t="s">
        <v>26</v>
      </c>
      <c r="D23" s="6">
        <v>65587</v>
      </c>
      <c r="E23" s="7">
        <v>0</v>
      </c>
      <c r="F23" s="8">
        <f t="shared" si="14"/>
        <v>65587</v>
      </c>
      <c r="G23" s="6">
        <v>21154</v>
      </c>
      <c r="H23" s="7">
        <v>18304</v>
      </c>
      <c r="I23" s="8">
        <f t="shared" si="9"/>
        <v>39458</v>
      </c>
      <c r="J23" s="6">
        <v>3519</v>
      </c>
      <c r="K23" s="7">
        <v>37253</v>
      </c>
      <c r="L23" s="8">
        <f t="shared" si="10"/>
        <v>40772</v>
      </c>
      <c r="M23" s="65">
        <v>1296</v>
      </c>
      <c r="N23" s="66">
        <v>7847</v>
      </c>
      <c r="O23" s="94">
        <f t="shared" si="11"/>
        <v>9143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91556</v>
      </c>
      <c r="W23" s="53">
        <f t="shared" si="8"/>
        <v>63404</v>
      </c>
      <c r="X23" s="54">
        <f t="shared" si="6"/>
        <v>154960</v>
      </c>
    </row>
    <row r="24" spans="2:24" ht="30" customHeight="1">
      <c r="B24" s="76"/>
      <c r="C24" s="20" t="s">
        <v>27</v>
      </c>
      <c r="D24" s="10">
        <v>243201</v>
      </c>
      <c r="E24" s="11">
        <v>0</v>
      </c>
      <c r="F24" s="8">
        <f t="shared" si="14"/>
        <v>243201</v>
      </c>
      <c r="G24" s="10">
        <v>37322</v>
      </c>
      <c r="H24" s="11">
        <v>103794</v>
      </c>
      <c r="I24" s="12">
        <f t="shared" si="9"/>
        <v>141116</v>
      </c>
      <c r="J24" s="10">
        <v>14730</v>
      </c>
      <c r="K24" s="11">
        <v>11896</v>
      </c>
      <c r="L24" s="12">
        <f t="shared" si="10"/>
        <v>26626</v>
      </c>
      <c r="M24" s="69">
        <v>336</v>
      </c>
      <c r="N24" s="70">
        <v>9886</v>
      </c>
      <c r="O24" s="95">
        <f t="shared" si="11"/>
        <v>10222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295589</v>
      </c>
      <c r="W24" s="56">
        <f t="shared" si="8"/>
        <v>125576</v>
      </c>
      <c r="X24" s="57">
        <f t="shared" si="6"/>
        <v>421165</v>
      </c>
    </row>
    <row r="25" spans="2:24" ht="30" customHeight="1" thickBot="1">
      <c r="B25" s="77"/>
      <c r="C25" s="21" t="s">
        <v>28</v>
      </c>
      <c r="D25" s="14">
        <f>SUM(D14:D24)</f>
        <v>2200203</v>
      </c>
      <c r="E25" s="15">
        <f>SUM(E14:E24)</f>
        <v>0</v>
      </c>
      <c r="F25" s="16">
        <f>SUM(D25:E25)</f>
        <v>2200203</v>
      </c>
      <c r="G25" s="14">
        <f>SUM(G14:G24)</f>
        <v>199008</v>
      </c>
      <c r="H25" s="15">
        <f>SUM(H14:H24)</f>
        <v>552327</v>
      </c>
      <c r="I25" s="16">
        <f aca="true" t="shared" si="15" ref="I25:I31">SUM(G25:H25)</f>
        <v>751335</v>
      </c>
      <c r="J25" s="14">
        <f>SUM(J14:J24)</f>
        <v>181442</v>
      </c>
      <c r="K25" s="15">
        <f>SUM(K14:K24)</f>
        <v>247960</v>
      </c>
      <c r="L25" s="16">
        <f aca="true" t="shared" si="16" ref="L25:L31">SUM(J25:K25)</f>
        <v>429402</v>
      </c>
      <c r="M25" s="96">
        <f>SUM(M14:M24)</f>
        <v>15751</v>
      </c>
      <c r="N25" s="97">
        <f>SUM(N14:N24)</f>
        <v>293056</v>
      </c>
      <c r="O25" s="98">
        <f aca="true" t="shared" si="17" ref="O25:O31">SUM(M25:N25)</f>
        <v>308807</v>
      </c>
      <c r="P25" s="14">
        <f>SUM(P14:P24)</f>
        <v>344956</v>
      </c>
      <c r="Q25" s="15">
        <f>SUM(Q14:Q24)</f>
        <v>273872</v>
      </c>
      <c r="R25" s="16">
        <f aca="true" t="shared" si="18" ref="R25:R31">SUM(P25:Q25)</f>
        <v>618828</v>
      </c>
      <c r="S25" s="14">
        <f>SUM(S14:S24)</f>
        <v>132699</v>
      </c>
      <c r="T25" s="15">
        <f>SUM(T14:T24)</f>
        <v>92149</v>
      </c>
      <c r="U25" s="17">
        <f aca="true" t="shared" si="19" ref="U25:U31">SUM(S25:T25)</f>
        <v>224848</v>
      </c>
      <c r="V25" s="58">
        <f t="shared" si="7"/>
        <v>3074059</v>
      </c>
      <c r="W25" s="59">
        <f t="shared" si="8"/>
        <v>1459364</v>
      </c>
      <c r="X25" s="60">
        <f t="shared" si="6"/>
        <v>4533423</v>
      </c>
    </row>
    <row r="26" spans="2:24" ht="30" customHeight="1">
      <c r="B26" s="75" t="s">
        <v>59</v>
      </c>
      <c r="C26" s="18" t="s">
        <v>29</v>
      </c>
      <c r="D26" s="2">
        <v>371356</v>
      </c>
      <c r="E26" s="3">
        <v>0</v>
      </c>
      <c r="F26" s="8">
        <f t="shared" si="14"/>
        <v>371356</v>
      </c>
      <c r="G26" s="2">
        <v>20325</v>
      </c>
      <c r="H26" s="3">
        <v>274763</v>
      </c>
      <c r="I26" s="4">
        <f t="shared" si="15"/>
        <v>295088</v>
      </c>
      <c r="J26" s="2">
        <v>14017</v>
      </c>
      <c r="K26" s="3">
        <v>64042</v>
      </c>
      <c r="L26" s="4">
        <f t="shared" si="16"/>
        <v>78059</v>
      </c>
      <c r="M26" s="67">
        <v>554</v>
      </c>
      <c r="N26" s="68">
        <v>48621</v>
      </c>
      <c r="O26" s="93">
        <f t="shared" si="17"/>
        <v>49175</v>
      </c>
      <c r="P26" s="2">
        <v>33635</v>
      </c>
      <c r="Q26" s="3">
        <v>101</v>
      </c>
      <c r="R26" s="4">
        <f t="shared" si="18"/>
        <v>33736</v>
      </c>
      <c r="S26" s="2">
        <v>0</v>
      </c>
      <c r="T26" s="3">
        <v>0</v>
      </c>
      <c r="U26" s="5">
        <f t="shared" si="19"/>
        <v>0</v>
      </c>
      <c r="V26" s="49">
        <f t="shared" si="7"/>
        <v>439887</v>
      </c>
      <c r="W26" s="50">
        <f t="shared" si="8"/>
        <v>387527</v>
      </c>
      <c r="X26" s="51">
        <f t="shared" si="6"/>
        <v>827414</v>
      </c>
    </row>
    <row r="27" spans="2:24" ht="30" customHeight="1">
      <c r="B27" s="76"/>
      <c r="C27" s="19" t="s">
        <v>30</v>
      </c>
      <c r="D27" s="6">
        <v>95855</v>
      </c>
      <c r="E27" s="7">
        <v>0</v>
      </c>
      <c r="F27" s="8">
        <f t="shared" si="14"/>
        <v>95855</v>
      </c>
      <c r="G27" s="6">
        <v>12408</v>
      </c>
      <c r="H27" s="7">
        <v>58580</v>
      </c>
      <c r="I27" s="8">
        <f t="shared" si="15"/>
        <v>70988</v>
      </c>
      <c r="J27" s="6">
        <v>6891</v>
      </c>
      <c r="K27" s="7">
        <v>14370</v>
      </c>
      <c r="L27" s="8">
        <f t="shared" si="16"/>
        <v>21261</v>
      </c>
      <c r="M27" s="65">
        <v>36</v>
      </c>
      <c r="N27" s="66">
        <v>3306</v>
      </c>
      <c r="O27" s="94">
        <f t="shared" si="17"/>
        <v>3342</v>
      </c>
      <c r="P27" s="6">
        <v>87640</v>
      </c>
      <c r="Q27" s="7">
        <v>10526</v>
      </c>
      <c r="R27" s="8">
        <f t="shared" si="18"/>
        <v>98166</v>
      </c>
      <c r="S27" s="6">
        <v>1763</v>
      </c>
      <c r="T27" s="7">
        <v>1777</v>
      </c>
      <c r="U27" s="9">
        <f t="shared" si="19"/>
        <v>3540</v>
      </c>
      <c r="V27" s="52">
        <f t="shared" si="7"/>
        <v>204593</v>
      </c>
      <c r="W27" s="53">
        <f t="shared" si="8"/>
        <v>88559</v>
      </c>
      <c r="X27" s="54">
        <f t="shared" si="6"/>
        <v>293152</v>
      </c>
    </row>
    <row r="28" spans="2:24" ht="30" customHeight="1">
      <c r="B28" s="76"/>
      <c r="C28" s="19" t="s">
        <v>31</v>
      </c>
      <c r="D28" s="6">
        <v>140745</v>
      </c>
      <c r="E28" s="7">
        <v>0</v>
      </c>
      <c r="F28" s="8">
        <f t="shared" si="14"/>
        <v>140745</v>
      </c>
      <c r="G28" s="6">
        <v>12339</v>
      </c>
      <c r="H28" s="7">
        <v>69209</v>
      </c>
      <c r="I28" s="8">
        <f t="shared" si="15"/>
        <v>81548</v>
      </c>
      <c r="J28" s="6">
        <v>0</v>
      </c>
      <c r="K28" s="7">
        <v>1336</v>
      </c>
      <c r="L28" s="8">
        <f t="shared" si="16"/>
        <v>1336</v>
      </c>
      <c r="M28" s="65">
        <v>209</v>
      </c>
      <c r="N28" s="66">
        <v>10655</v>
      </c>
      <c r="O28" s="94">
        <f t="shared" si="17"/>
        <v>10864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153293</v>
      </c>
      <c r="W28" s="53">
        <f t="shared" si="8"/>
        <v>81200</v>
      </c>
      <c r="X28" s="54">
        <f t="shared" si="6"/>
        <v>234493</v>
      </c>
    </row>
    <row r="29" spans="2:24" ht="30" customHeight="1">
      <c r="B29" s="76"/>
      <c r="C29" s="19" t="s">
        <v>32</v>
      </c>
      <c r="D29" s="6">
        <v>52164</v>
      </c>
      <c r="E29" s="7">
        <v>0</v>
      </c>
      <c r="F29" s="8">
        <f t="shared" si="14"/>
        <v>52164</v>
      </c>
      <c r="G29" s="6">
        <v>17900</v>
      </c>
      <c r="H29" s="7">
        <v>17088</v>
      </c>
      <c r="I29" s="8">
        <f t="shared" si="15"/>
        <v>34988</v>
      </c>
      <c r="J29" s="6">
        <v>485</v>
      </c>
      <c r="K29" s="7">
        <v>7155</v>
      </c>
      <c r="L29" s="8">
        <f t="shared" si="16"/>
        <v>7640</v>
      </c>
      <c r="M29" s="65">
        <v>306</v>
      </c>
      <c r="N29" s="66">
        <v>1531</v>
      </c>
      <c r="O29" s="94">
        <f t="shared" si="17"/>
        <v>1837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70855</v>
      </c>
      <c r="W29" s="53">
        <f t="shared" si="8"/>
        <v>25774</v>
      </c>
      <c r="X29" s="54">
        <f t="shared" si="6"/>
        <v>96629</v>
      </c>
    </row>
    <row r="30" spans="2:24" ht="30" customHeight="1">
      <c r="B30" s="76"/>
      <c r="C30" s="20" t="s">
        <v>33</v>
      </c>
      <c r="D30" s="10">
        <v>70232</v>
      </c>
      <c r="E30" s="11">
        <v>0</v>
      </c>
      <c r="F30" s="8">
        <f t="shared" si="14"/>
        <v>70232</v>
      </c>
      <c r="G30" s="10">
        <v>28640</v>
      </c>
      <c r="H30" s="11">
        <v>16101</v>
      </c>
      <c r="I30" s="12">
        <f t="shared" si="15"/>
        <v>44741</v>
      </c>
      <c r="J30" s="10">
        <v>6166</v>
      </c>
      <c r="K30" s="11">
        <v>5920</v>
      </c>
      <c r="L30" s="12">
        <f t="shared" si="16"/>
        <v>12086</v>
      </c>
      <c r="M30" s="69">
        <v>825</v>
      </c>
      <c r="N30" s="70">
        <v>4411</v>
      </c>
      <c r="O30" s="95">
        <f t="shared" si="17"/>
        <v>5236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105863</v>
      </c>
      <c r="W30" s="56">
        <f t="shared" si="8"/>
        <v>26432</v>
      </c>
      <c r="X30" s="57">
        <f t="shared" si="6"/>
        <v>132295</v>
      </c>
    </row>
    <row r="31" spans="2:24" ht="30" customHeight="1" thickBot="1">
      <c r="B31" s="77"/>
      <c r="C31" s="21" t="s">
        <v>28</v>
      </c>
      <c r="D31" s="14">
        <f>SUM(D26:D30)</f>
        <v>730352</v>
      </c>
      <c r="E31" s="15">
        <f>SUM(E26:E30)</f>
        <v>0</v>
      </c>
      <c r="F31" s="16">
        <f>SUM(D31:E31)</f>
        <v>730352</v>
      </c>
      <c r="G31" s="14">
        <f>SUM(G26:G30)</f>
        <v>91612</v>
      </c>
      <c r="H31" s="15">
        <f>SUM(H26:H30)</f>
        <v>435741</v>
      </c>
      <c r="I31" s="16">
        <f t="shared" si="15"/>
        <v>527353</v>
      </c>
      <c r="J31" s="14">
        <f>SUM(J26:J30)</f>
        <v>27559</v>
      </c>
      <c r="K31" s="15">
        <f>SUM(K26:K30)</f>
        <v>92823</v>
      </c>
      <c r="L31" s="16">
        <f t="shared" si="16"/>
        <v>120382</v>
      </c>
      <c r="M31" s="96">
        <f>SUM(M26:M30)</f>
        <v>1930</v>
      </c>
      <c r="N31" s="97">
        <f>SUM(N26:N30)</f>
        <v>68524</v>
      </c>
      <c r="O31" s="98">
        <f t="shared" si="17"/>
        <v>70454</v>
      </c>
      <c r="P31" s="14">
        <f>SUM(P26:P30)</f>
        <v>121275</v>
      </c>
      <c r="Q31" s="15">
        <f>SUM(Q26:Q30)</f>
        <v>10627</v>
      </c>
      <c r="R31" s="16">
        <f t="shared" si="18"/>
        <v>131902</v>
      </c>
      <c r="S31" s="14">
        <f>SUM(S26:S30)</f>
        <v>1763</v>
      </c>
      <c r="T31" s="15">
        <f>SUM(T26:T30)</f>
        <v>1777</v>
      </c>
      <c r="U31" s="17">
        <f t="shared" si="19"/>
        <v>3540</v>
      </c>
      <c r="V31" s="58">
        <f t="shared" si="7"/>
        <v>974491</v>
      </c>
      <c r="W31" s="59">
        <f t="shared" si="8"/>
        <v>609492</v>
      </c>
      <c r="X31" s="60">
        <f t="shared" si="6"/>
        <v>1583983</v>
      </c>
    </row>
    <row r="32" spans="2:24" ht="30" customHeight="1">
      <c r="B32" s="75" t="s">
        <v>60</v>
      </c>
      <c r="C32" s="18" t="s">
        <v>34</v>
      </c>
      <c r="D32" s="2">
        <v>44996</v>
      </c>
      <c r="E32" s="3">
        <v>0</v>
      </c>
      <c r="F32" s="8">
        <f t="shared" si="14"/>
        <v>44996</v>
      </c>
      <c r="G32" s="2">
        <v>8796</v>
      </c>
      <c r="H32" s="3">
        <v>29520</v>
      </c>
      <c r="I32" s="4">
        <f aca="true" t="shared" si="20" ref="I32:I38">SUM(G32:H32)</f>
        <v>38316</v>
      </c>
      <c r="J32" s="2">
        <v>0</v>
      </c>
      <c r="K32" s="3">
        <v>2547</v>
      </c>
      <c r="L32" s="4">
        <f aca="true" t="shared" si="21" ref="L32:L38">SUM(J32:K32)</f>
        <v>2547</v>
      </c>
      <c r="M32" s="67">
        <v>266</v>
      </c>
      <c r="N32" s="68">
        <v>2570</v>
      </c>
      <c r="O32" s="93">
        <f aca="true" t="shared" si="22" ref="O32:O38">SUM(M32:N32)</f>
        <v>2836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54058</v>
      </c>
      <c r="W32" s="50">
        <f t="shared" si="8"/>
        <v>34637</v>
      </c>
      <c r="X32" s="51">
        <f t="shared" si="6"/>
        <v>88695</v>
      </c>
    </row>
    <row r="33" spans="2:24" ht="30" customHeight="1">
      <c r="B33" s="76"/>
      <c r="C33" s="19" t="s">
        <v>35</v>
      </c>
      <c r="D33" s="6">
        <v>51726</v>
      </c>
      <c r="E33" s="7">
        <v>7</v>
      </c>
      <c r="F33" s="8">
        <f t="shared" si="14"/>
        <v>51733</v>
      </c>
      <c r="G33" s="6">
        <v>11499</v>
      </c>
      <c r="H33" s="7">
        <v>37897</v>
      </c>
      <c r="I33" s="8">
        <f t="shared" si="20"/>
        <v>49396</v>
      </c>
      <c r="J33" s="6">
        <v>0</v>
      </c>
      <c r="K33" s="7">
        <v>0</v>
      </c>
      <c r="L33" s="8">
        <f t="shared" si="21"/>
        <v>0</v>
      </c>
      <c r="M33" s="65">
        <v>7</v>
      </c>
      <c r="N33" s="66">
        <v>1146</v>
      </c>
      <c r="O33" s="94">
        <f t="shared" si="22"/>
        <v>1153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63232</v>
      </c>
      <c r="W33" s="53">
        <f t="shared" si="8"/>
        <v>39050</v>
      </c>
      <c r="X33" s="54">
        <f t="shared" si="6"/>
        <v>102282</v>
      </c>
    </row>
    <row r="34" spans="2:24" ht="30" customHeight="1">
      <c r="B34" s="76"/>
      <c r="C34" s="19" t="s">
        <v>36</v>
      </c>
      <c r="D34" s="6">
        <v>47981</v>
      </c>
      <c r="E34" s="7">
        <v>0</v>
      </c>
      <c r="F34" s="8">
        <f t="shared" si="14"/>
        <v>47981</v>
      </c>
      <c r="G34" s="6">
        <v>2089</v>
      </c>
      <c r="H34" s="7">
        <v>9012</v>
      </c>
      <c r="I34" s="8">
        <f t="shared" si="20"/>
        <v>11101</v>
      </c>
      <c r="J34" s="6">
        <v>4056</v>
      </c>
      <c r="K34" s="7">
        <v>141</v>
      </c>
      <c r="L34" s="8">
        <f t="shared" si="21"/>
        <v>4197</v>
      </c>
      <c r="M34" s="65">
        <v>554</v>
      </c>
      <c r="N34" s="66">
        <v>13675</v>
      </c>
      <c r="O34" s="94">
        <f t="shared" si="22"/>
        <v>14229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54680</v>
      </c>
      <c r="W34" s="53">
        <f t="shared" si="8"/>
        <v>22828</v>
      </c>
      <c r="X34" s="54">
        <f t="shared" si="6"/>
        <v>77508</v>
      </c>
    </row>
    <row r="35" spans="2:24" ht="30" customHeight="1">
      <c r="B35" s="76"/>
      <c r="C35" s="19" t="s">
        <v>37</v>
      </c>
      <c r="D35" s="6">
        <v>213860</v>
      </c>
      <c r="E35" s="7">
        <v>39</v>
      </c>
      <c r="F35" s="8">
        <f t="shared" si="14"/>
        <v>213899</v>
      </c>
      <c r="G35" s="6">
        <v>17001</v>
      </c>
      <c r="H35" s="7">
        <v>51707</v>
      </c>
      <c r="I35" s="8">
        <f t="shared" si="20"/>
        <v>68708</v>
      </c>
      <c r="J35" s="6">
        <v>473</v>
      </c>
      <c r="K35" s="7">
        <v>84533</v>
      </c>
      <c r="L35" s="8">
        <f t="shared" si="21"/>
        <v>85006</v>
      </c>
      <c r="M35" s="65">
        <v>2658</v>
      </c>
      <c r="N35" s="66">
        <v>58823</v>
      </c>
      <c r="O35" s="94">
        <f t="shared" si="22"/>
        <v>61481</v>
      </c>
      <c r="P35" s="6">
        <v>107423</v>
      </c>
      <c r="Q35" s="7">
        <v>36135</v>
      </c>
      <c r="R35" s="8">
        <f t="shared" si="23"/>
        <v>143558</v>
      </c>
      <c r="S35" s="6">
        <v>0</v>
      </c>
      <c r="T35" s="7">
        <v>0</v>
      </c>
      <c r="U35" s="9">
        <f t="shared" si="24"/>
        <v>0</v>
      </c>
      <c r="V35" s="52">
        <f t="shared" si="7"/>
        <v>341415</v>
      </c>
      <c r="W35" s="53">
        <f t="shared" si="8"/>
        <v>231237</v>
      </c>
      <c r="X35" s="54">
        <f t="shared" si="6"/>
        <v>572652</v>
      </c>
    </row>
    <row r="36" spans="2:24" ht="30" customHeight="1">
      <c r="B36" s="76"/>
      <c r="C36" s="19" t="s">
        <v>38</v>
      </c>
      <c r="D36" s="6">
        <v>198802</v>
      </c>
      <c r="E36" s="7">
        <v>0</v>
      </c>
      <c r="F36" s="8">
        <f t="shared" si="14"/>
        <v>198802</v>
      </c>
      <c r="G36" s="6">
        <v>13159</v>
      </c>
      <c r="H36" s="7">
        <v>30487</v>
      </c>
      <c r="I36" s="8">
        <f t="shared" si="20"/>
        <v>43646</v>
      </c>
      <c r="J36" s="6">
        <v>1152</v>
      </c>
      <c r="K36" s="7">
        <v>19764</v>
      </c>
      <c r="L36" s="8">
        <f t="shared" si="21"/>
        <v>20916</v>
      </c>
      <c r="M36" s="65">
        <v>938</v>
      </c>
      <c r="N36" s="66">
        <v>53148</v>
      </c>
      <c r="O36" s="94">
        <f t="shared" si="22"/>
        <v>54086</v>
      </c>
      <c r="P36" s="6">
        <v>1151</v>
      </c>
      <c r="Q36" s="7">
        <v>0</v>
      </c>
      <c r="R36" s="8">
        <f t="shared" si="23"/>
        <v>1151</v>
      </c>
      <c r="S36" s="6">
        <v>200</v>
      </c>
      <c r="T36" s="7">
        <v>0</v>
      </c>
      <c r="U36" s="9">
        <f t="shared" si="24"/>
        <v>200</v>
      </c>
      <c r="V36" s="52">
        <f t="shared" si="7"/>
        <v>215402</v>
      </c>
      <c r="W36" s="53">
        <f t="shared" si="8"/>
        <v>103399</v>
      </c>
      <c r="X36" s="54">
        <f t="shared" si="6"/>
        <v>318801</v>
      </c>
    </row>
    <row r="37" spans="2:24" ht="30" customHeight="1">
      <c r="B37" s="76"/>
      <c r="C37" s="19" t="s">
        <v>57</v>
      </c>
      <c r="D37" s="6">
        <v>35207</v>
      </c>
      <c r="E37" s="7">
        <v>0</v>
      </c>
      <c r="F37" s="8">
        <f t="shared" si="14"/>
        <v>35207</v>
      </c>
      <c r="G37" s="6">
        <v>1843</v>
      </c>
      <c r="H37" s="7">
        <v>1251</v>
      </c>
      <c r="I37" s="8">
        <f t="shared" si="20"/>
        <v>3094</v>
      </c>
      <c r="J37" s="6">
        <v>299</v>
      </c>
      <c r="K37" s="7">
        <v>0</v>
      </c>
      <c r="L37" s="8">
        <f t="shared" si="21"/>
        <v>299</v>
      </c>
      <c r="M37" s="65">
        <v>110</v>
      </c>
      <c r="N37" s="66">
        <v>3685</v>
      </c>
      <c r="O37" s="94">
        <f t="shared" si="22"/>
        <v>3795</v>
      </c>
      <c r="P37" s="6">
        <v>0</v>
      </c>
      <c r="Q37" s="7">
        <v>43</v>
      </c>
      <c r="R37" s="8">
        <f t="shared" si="23"/>
        <v>43</v>
      </c>
      <c r="S37" s="6">
        <v>0</v>
      </c>
      <c r="T37" s="7">
        <v>0</v>
      </c>
      <c r="U37" s="9">
        <f t="shared" si="24"/>
        <v>0</v>
      </c>
      <c r="V37" s="52">
        <f t="shared" si="7"/>
        <v>37459</v>
      </c>
      <c r="W37" s="53">
        <f t="shared" si="8"/>
        <v>4979</v>
      </c>
      <c r="X37" s="54">
        <f t="shared" si="6"/>
        <v>42438</v>
      </c>
    </row>
    <row r="38" spans="2:24" ht="30" customHeight="1">
      <c r="B38" s="76"/>
      <c r="C38" s="20" t="s">
        <v>39</v>
      </c>
      <c r="D38" s="10">
        <v>33973</v>
      </c>
      <c r="E38" s="11">
        <v>0</v>
      </c>
      <c r="F38" s="8">
        <f t="shared" si="14"/>
        <v>33973</v>
      </c>
      <c r="G38" s="10">
        <v>968</v>
      </c>
      <c r="H38" s="11">
        <v>12117</v>
      </c>
      <c r="I38" s="12">
        <f t="shared" si="20"/>
        <v>13085</v>
      </c>
      <c r="J38" s="10">
        <v>0</v>
      </c>
      <c r="K38" s="11">
        <v>959</v>
      </c>
      <c r="L38" s="12">
        <f t="shared" si="21"/>
        <v>959</v>
      </c>
      <c r="M38" s="69">
        <v>0</v>
      </c>
      <c r="N38" s="70">
        <v>2480</v>
      </c>
      <c r="O38" s="95">
        <f t="shared" si="22"/>
        <v>2480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34941</v>
      </c>
      <c r="W38" s="56">
        <f t="shared" si="8"/>
        <v>15556</v>
      </c>
      <c r="X38" s="57">
        <f t="shared" si="6"/>
        <v>50497</v>
      </c>
    </row>
    <row r="39" spans="2:24" ht="30" customHeight="1" thickBot="1">
      <c r="B39" s="77"/>
      <c r="C39" s="21" t="s">
        <v>28</v>
      </c>
      <c r="D39" s="14">
        <f>SUM(D32:D38)</f>
        <v>626545</v>
      </c>
      <c r="E39" s="15">
        <f>SUM(E32:E38)</f>
        <v>46</v>
      </c>
      <c r="F39" s="16">
        <f>SUM(D39:E39)</f>
        <v>626591</v>
      </c>
      <c r="G39" s="14">
        <f>SUM(G32:G38)</f>
        <v>55355</v>
      </c>
      <c r="H39" s="15">
        <f>SUM(H32:H38)</f>
        <v>171991</v>
      </c>
      <c r="I39" s="16">
        <f aca="true" t="shared" si="25" ref="I39:I50">SUM(G39:H39)</f>
        <v>227346</v>
      </c>
      <c r="J39" s="14">
        <f>SUM(J32:J38)</f>
        <v>5980</v>
      </c>
      <c r="K39" s="15">
        <f>SUM(K32:K38)</f>
        <v>107944</v>
      </c>
      <c r="L39" s="16">
        <f aca="true" t="shared" si="26" ref="L39:L50">SUM(J39:K39)</f>
        <v>113924</v>
      </c>
      <c r="M39" s="96">
        <f>SUM(M32:M38)</f>
        <v>4533</v>
      </c>
      <c r="N39" s="97">
        <f>SUM(N32:N38)</f>
        <v>135527</v>
      </c>
      <c r="O39" s="98">
        <f aca="true" t="shared" si="27" ref="O39:O50">SUM(M39:N39)</f>
        <v>140060</v>
      </c>
      <c r="P39" s="14">
        <f>SUM(P32:P38)</f>
        <v>108574</v>
      </c>
      <c r="Q39" s="15">
        <f>SUM(Q32:Q38)</f>
        <v>36178</v>
      </c>
      <c r="R39" s="16">
        <f aca="true" t="shared" si="28" ref="R39:R50">SUM(P39:Q39)</f>
        <v>144752</v>
      </c>
      <c r="S39" s="14">
        <f>SUM(S32:S38)</f>
        <v>200</v>
      </c>
      <c r="T39" s="15">
        <f>SUM(T32:T38)</f>
        <v>0</v>
      </c>
      <c r="U39" s="17">
        <f aca="true" t="shared" si="29" ref="U39:U50">SUM(S39:T39)</f>
        <v>200</v>
      </c>
      <c r="V39" s="58">
        <f t="shared" si="7"/>
        <v>801187</v>
      </c>
      <c r="W39" s="59">
        <f t="shared" si="8"/>
        <v>451686</v>
      </c>
      <c r="X39" s="60">
        <f t="shared" si="6"/>
        <v>1252873</v>
      </c>
    </row>
    <row r="40" spans="2:24" ht="30" customHeight="1">
      <c r="B40" s="75" t="s">
        <v>61</v>
      </c>
      <c r="C40" s="18" t="s">
        <v>40</v>
      </c>
      <c r="D40" s="2">
        <v>104998</v>
      </c>
      <c r="E40" s="3">
        <v>0</v>
      </c>
      <c r="F40" s="8">
        <f t="shared" si="14"/>
        <v>104998</v>
      </c>
      <c r="G40" s="2">
        <v>29324</v>
      </c>
      <c r="H40" s="3">
        <v>30978</v>
      </c>
      <c r="I40" s="4">
        <f t="shared" si="25"/>
        <v>60302</v>
      </c>
      <c r="J40" s="2">
        <v>3543</v>
      </c>
      <c r="K40" s="3">
        <v>12153</v>
      </c>
      <c r="L40" s="4">
        <f t="shared" si="26"/>
        <v>15696</v>
      </c>
      <c r="M40" s="67">
        <v>50</v>
      </c>
      <c r="N40" s="68">
        <v>11638</v>
      </c>
      <c r="O40" s="93">
        <f t="shared" si="27"/>
        <v>11688</v>
      </c>
      <c r="P40" s="2">
        <v>18562</v>
      </c>
      <c r="Q40" s="3">
        <v>16893</v>
      </c>
      <c r="R40" s="4">
        <f t="shared" si="28"/>
        <v>35455</v>
      </c>
      <c r="S40" s="2">
        <v>0</v>
      </c>
      <c r="T40" s="3">
        <v>0</v>
      </c>
      <c r="U40" s="5">
        <f t="shared" si="29"/>
        <v>0</v>
      </c>
      <c r="V40" s="49">
        <f t="shared" si="7"/>
        <v>156477</v>
      </c>
      <c r="W40" s="50">
        <f t="shared" si="8"/>
        <v>71662</v>
      </c>
      <c r="X40" s="51">
        <f t="shared" si="6"/>
        <v>228139</v>
      </c>
    </row>
    <row r="41" spans="2:24" ht="30" customHeight="1">
      <c r="B41" s="76"/>
      <c r="C41" s="19" t="s">
        <v>41</v>
      </c>
      <c r="D41" s="6">
        <v>128107</v>
      </c>
      <c r="E41" s="7">
        <v>1203</v>
      </c>
      <c r="F41" s="8">
        <f t="shared" si="14"/>
        <v>129310</v>
      </c>
      <c r="G41" s="6">
        <v>10301</v>
      </c>
      <c r="H41" s="7">
        <v>19020</v>
      </c>
      <c r="I41" s="8">
        <f t="shared" si="25"/>
        <v>29321</v>
      </c>
      <c r="J41" s="6">
        <v>1000</v>
      </c>
      <c r="K41" s="7">
        <v>11219</v>
      </c>
      <c r="L41" s="8">
        <f t="shared" si="26"/>
        <v>12219</v>
      </c>
      <c r="M41" s="65">
        <v>605</v>
      </c>
      <c r="N41" s="66">
        <v>16954</v>
      </c>
      <c r="O41" s="94">
        <f t="shared" si="27"/>
        <v>17559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140013</v>
      </c>
      <c r="W41" s="53">
        <f t="shared" si="8"/>
        <v>48396</v>
      </c>
      <c r="X41" s="54">
        <f t="shared" si="6"/>
        <v>188409</v>
      </c>
    </row>
    <row r="42" spans="2:24" ht="30" customHeight="1">
      <c r="B42" s="76"/>
      <c r="C42" s="19" t="s">
        <v>42</v>
      </c>
      <c r="D42" s="6">
        <v>65692</v>
      </c>
      <c r="E42" s="7">
        <v>0</v>
      </c>
      <c r="F42" s="8">
        <f t="shared" si="14"/>
        <v>65692</v>
      </c>
      <c r="G42" s="6">
        <v>14192</v>
      </c>
      <c r="H42" s="7">
        <v>51145</v>
      </c>
      <c r="I42" s="8">
        <f t="shared" si="25"/>
        <v>65337</v>
      </c>
      <c r="J42" s="6">
        <v>0</v>
      </c>
      <c r="K42" s="7">
        <v>17560</v>
      </c>
      <c r="L42" s="8">
        <f t="shared" si="26"/>
        <v>17560</v>
      </c>
      <c r="M42" s="65">
        <v>1115</v>
      </c>
      <c r="N42" s="66">
        <v>3923</v>
      </c>
      <c r="O42" s="94">
        <f t="shared" si="27"/>
        <v>5038</v>
      </c>
      <c r="P42" s="6">
        <v>71153</v>
      </c>
      <c r="Q42" s="7">
        <v>144</v>
      </c>
      <c r="R42" s="8">
        <f t="shared" si="28"/>
        <v>71297</v>
      </c>
      <c r="S42" s="6">
        <v>0</v>
      </c>
      <c r="T42" s="7">
        <v>0</v>
      </c>
      <c r="U42" s="9">
        <f t="shared" si="29"/>
        <v>0</v>
      </c>
      <c r="V42" s="52">
        <f t="shared" si="7"/>
        <v>152152</v>
      </c>
      <c r="W42" s="53">
        <f t="shared" si="8"/>
        <v>72772</v>
      </c>
      <c r="X42" s="54">
        <f t="shared" si="6"/>
        <v>224924</v>
      </c>
    </row>
    <row r="43" spans="2:24" ht="30" customHeight="1">
      <c r="B43" s="76"/>
      <c r="C43" s="19" t="s">
        <v>43</v>
      </c>
      <c r="D43" s="6">
        <v>22274</v>
      </c>
      <c r="E43" s="7">
        <v>0</v>
      </c>
      <c r="F43" s="8">
        <f t="shared" si="14"/>
        <v>22274</v>
      </c>
      <c r="G43" s="6">
        <v>621</v>
      </c>
      <c r="H43" s="7">
        <v>991</v>
      </c>
      <c r="I43" s="8">
        <f t="shared" si="25"/>
        <v>1612</v>
      </c>
      <c r="J43" s="6">
        <v>0</v>
      </c>
      <c r="K43" s="7">
        <v>3497</v>
      </c>
      <c r="L43" s="8">
        <f t="shared" si="26"/>
        <v>3497</v>
      </c>
      <c r="M43" s="65">
        <v>9</v>
      </c>
      <c r="N43" s="66">
        <v>1344</v>
      </c>
      <c r="O43" s="94">
        <f t="shared" si="27"/>
        <v>1353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22904</v>
      </c>
      <c r="W43" s="53">
        <f t="shared" si="8"/>
        <v>5832</v>
      </c>
      <c r="X43" s="54">
        <f t="shared" si="6"/>
        <v>28736</v>
      </c>
    </row>
    <row r="44" spans="2:24" ht="30" customHeight="1">
      <c r="B44" s="76"/>
      <c r="C44" s="20" t="s">
        <v>44</v>
      </c>
      <c r="D44" s="10">
        <v>41496</v>
      </c>
      <c r="E44" s="11">
        <v>0</v>
      </c>
      <c r="F44" s="8">
        <f t="shared" si="14"/>
        <v>41496</v>
      </c>
      <c r="G44" s="10">
        <v>12712</v>
      </c>
      <c r="H44" s="11">
        <v>5948</v>
      </c>
      <c r="I44" s="12">
        <f t="shared" si="25"/>
        <v>18660</v>
      </c>
      <c r="J44" s="10">
        <v>3774</v>
      </c>
      <c r="K44" s="11">
        <v>722</v>
      </c>
      <c r="L44" s="12">
        <f t="shared" si="26"/>
        <v>4496</v>
      </c>
      <c r="M44" s="69">
        <v>173</v>
      </c>
      <c r="N44" s="70">
        <v>1279</v>
      </c>
      <c r="O44" s="95">
        <f t="shared" si="27"/>
        <v>1452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58155</v>
      </c>
      <c r="W44" s="56">
        <f t="shared" si="8"/>
        <v>7949</v>
      </c>
      <c r="X44" s="57">
        <f t="shared" si="6"/>
        <v>66104</v>
      </c>
    </row>
    <row r="45" spans="2:24" ht="30" customHeight="1" thickBot="1">
      <c r="B45" s="77"/>
      <c r="C45" s="21" t="s">
        <v>28</v>
      </c>
      <c r="D45" s="14">
        <f>SUM(D40:D44)</f>
        <v>362567</v>
      </c>
      <c r="E45" s="15">
        <f>SUM(E40:E44)</f>
        <v>1203</v>
      </c>
      <c r="F45" s="16">
        <f>SUM(D45:E45)</f>
        <v>363770</v>
      </c>
      <c r="G45" s="14">
        <f>SUM(G40:G44)</f>
        <v>67150</v>
      </c>
      <c r="H45" s="15">
        <f>SUM(H40:H44)</f>
        <v>108082</v>
      </c>
      <c r="I45" s="16">
        <f t="shared" si="25"/>
        <v>175232</v>
      </c>
      <c r="J45" s="14">
        <f>SUM(J40:J44)</f>
        <v>8317</v>
      </c>
      <c r="K45" s="15">
        <f>SUM(K40:K44)</f>
        <v>45151</v>
      </c>
      <c r="L45" s="16">
        <f t="shared" si="26"/>
        <v>53468</v>
      </c>
      <c r="M45" s="96">
        <f>SUM(M40:M44)</f>
        <v>1952</v>
      </c>
      <c r="N45" s="97">
        <f>SUM(N40:N44)</f>
        <v>35138</v>
      </c>
      <c r="O45" s="98">
        <f t="shared" si="27"/>
        <v>37090</v>
      </c>
      <c r="P45" s="14">
        <f>SUM(P40:P44)</f>
        <v>89715</v>
      </c>
      <c r="Q45" s="15">
        <f>SUM(Q40:Q44)</f>
        <v>17037</v>
      </c>
      <c r="R45" s="16">
        <f t="shared" si="28"/>
        <v>106752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529701</v>
      </c>
      <c r="W45" s="59">
        <f t="shared" si="8"/>
        <v>206611</v>
      </c>
      <c r="X45" s="60">
        <f t="shared" si="6"/>
        <v>736312</v>
      </c>
    </row>
    <row r="46" spans="2:24" ht="30" customHeight="1">
      <c r="B46" s="75" t="s">
        <v>62</v>
      </c>
      <c r="C46" s="18" t="s">
        <v>45</v>
      </c>
      <c r="D46" s="2">
        <v>26853</v>
      </c>
      <c r="E46" s="3">
        <v>0</v>
      </c>
      <c r="F46" s="8">
        <f t="shared" si="14"/>
        <v>26853</v>
      </c>
      <c r="G46" s="2">
        <v>412</v>
      </c>
      <c r="H46" s="3">
        <v>3235</v>
      </c>
      <c r="I46" s="4">
        <f t="shared" si="25"/>
        <v>3647</v>
      </c>
      <c r="J46" s="2">
        <v>4671</v>
      </c>
      <c r="K46" s="3">
        <v>6753</v>
      </c>
      <c r="L46" s="4">
        <f t="shared" si="26"/>
        <v>11424</v>
      </c>
      <c r="M46" s="67">
        <v>0</v>
      </c>
      <c r="N46" s="68">
        <v>1723</v>
      </c>
      <c r="O46" s="93">
        <f t="shared" si="27"/>
        <v>1723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31936</v>
      </c>
      <c r="W46" s="50">
        <f t="shared" si="8"/>
        <v>11711</v>
      </c>
      <c r="X46" s="51">
        <f t="shared" si="6"/>
        <v>43647</v>
      </c>
    </row>
    <row r="47" spans="2:24" ht="30" customHeight="1">
      <c r="B47" s="76"/>
      <c r="C47" s="19" t="s">
        <v>46</v>
      </c>
      <c r="D47" s="6">
        <v>86687</v>
      </c>
      <c r="E47" s="7">
        <v>0</v>
      </c>
      <c r="F47" s="8">
        <f t="shared" si="14"/>
        <v>86687</v>
      </c>
      <c r="G47" s="6">
        <v>2469</v>
      </c>
      <c r="H47" s="7">
        <v>17136</v>
      </c>
      <c r="I47" s="8">
        <f t="shared" si="25"/>
        <v>19605</v>
      </c>
      <c r="J47" s="6">
        <v>1158</v>
      </c>
      <c r="K47" s="7">
        <v>348</v>
      </c>
      <c r="L47" s="8">
        <f t="shared" si="26"/>
        <v>1506</v>
      </c>
      <c r="M47" s="65">
        <v>191</v>
      </c>
      <c r="N47" s="66">
        <v>4427</v>
      </c>
      <c r="O47" s="94">
        <f t="shared" si="27"/>
        <v>4618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90505</v>
      </c>
      <c r="W47" s="53">
        <f t="shared" si="8"/>
        <v>21911</v>
      </c>
      <c r="X47" s="54">
        <f t="shared" si="6"/>
        <v>112416</v>
      </c>
    </row>
    <row r="48" spans="2:24" ht="30" customHeight="1">
      <c r="B48" s="76"/>
      <c r="C48" s="19" t="s">
        <v>47</v>
      </c>
      <c r="D48" s="6">
        <v>85895</v>
      </c>
      <c r="E48" s="7">
        <v>0</v>
      </c>
      <c r="F48" s="8">
        <f t="shared" si="14"/>
        <v>85895</v>
      </c>
      <c r="G48" s="6">
        <v>14575</v>
      </c>
      <c r="H48" s="7">
        <v>22452</v>
      </c>
      <c r="I48" s="8">
        <f t="shared" si="25"/>
        <v>37027</v>
      </c>
      <c r="J48" s="6">
        <v>0</v>
      </c>
      <c r="K48" s="7">
        <v>2934</v>
      </c>
      <c r="L48" s="8">
        <f t="shared" si="26"/>
        <v>2934</v>
      </c>
      <c r="M48" s="65">
        <v>341</v>
      </c>
      <c r="N48" s="66">
        <v>6781</v>
      </c>
      <c r="O48" s="94">
        <f t="shared" si="27"/>
        <v>7122</v>
      </c>
      <c r="P48" s="6">
        <v>9259</v>
      </c>
      <c r="Q48" s="7">
        <v>4207</v>
      </c>
      <c r="R48" s="8">
        <f t="shared" si="28"/>
        <v>13466</v>
      </c>
      <c r="S48" s="6">
        <v>0</v>
      </c>
      <c r="T48" s="7">
        <v>0</v>
      </c>
      <c r="U48" s="9">
        <f t="shared" si="29"/>
        <v>0</v>
      </c>
      <c r="V48" s="52">
        <f t="shared" si="7"/>
        <v>110070</v>
      </c>
      <c r="W48" s="53">
        <f t="shared" si="8"/>
        <v>36374</v>
      </c>
      <c r="X48" s="54">
        <f t="shared" si="6"/>
        <v>146444</v>
      </c>
    </row>
    <row r="49" spans="2:24" ht="30" customHeight="1">
      <c r="B49" s="76"/>
      <c r="C49" s="20" t="s">
        <v>48</v>
      </c>
      <c r="D49" s="10">
        <v>31319</v>
      </c>
      <c r="E49" s="11">
        <v>0</v>
      </c>
      <c r="F49" s="8">
        <f t="shared" si="14"/>
        <v>31319</v>
      </c>
      <c r="G49" s="10">
        <v>821</v>
      </c>
      <c r="H49" s="11">
        <v>1610</v>
      </c>
      <c r="I49" s="12">
        <f t="shared" si="25"/>
        <v>2431</v>
      </c>
      <c r="J49" s="10">
        <v>0</v>
      </c>
      <c r="K49" s="11">
        <v>9991</v>
      </c>
      <c r="L49" s="12">
        <f t="shared" si="26"/>
        <v>9991</v>
      </c>
      <c r="M49" s="69">
        <v>230</v>
      </c>
      <c r="N49" s="70">
        <v>2345</v>
      </c>
      <c r="O49" s="95">
        <f t="shared" si="27"/>
        <v>2575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32370</v>
      </c>
      <c r="W49" s="56">
        <f t="shared" si="8"/>
        <v>13946</v>
      </c>
      <c r="X49" s="57">
        <f t="shared" si="6"/>
        <v>46316</v>
      </c>
    </row>
    <row r="50" spans="2:24" ht="30" customHeight="1" thickBot="1">
      <c r="B50" s="77"/>
      <c r="C50" s="21" t="s">
        <v>28</v>
      </c>
      <c r="D50" s="14">
        <f>SUM(D46:D49)</f>
        <v>230754</v>
      </c>
      <c r="E50" s="15">
        <f>SUM(E46:E49)</f>
        <v>0</v>
      </c>
      <c r="F50" s="16">
        <f>SUM(D50:E50)</f>
        <v>230754</v>
      </c>
      <c r="G50" s="14">
        <f>SUM(G46:G49)</f>
        <v>18277</v>
      </c>
      <c r="H50" s="15">
        <f>SUM(H46:H49)</f>
        <v>44433</v>
      </c>
      <c r="I50" s="16">
        <f t="shared" si="25"/>
        <v>62710</v>
      </c>
      <c r="J50" s="14">
        <f>SUM(J46:J49)</f>
        <v>5829</v>
      </c>
      <c r="K50" s="15">
        <f>SUM(K46:K49)</f>
        <v>20026</v>
      </c>
      <c r="L50" s="16">
        <f t="shared" si="26"/>
        <v>25855</v>
      </c>
      <c r="M50" s="96">
        <f>SUM(M46:M49)</f>
        <v>762</v>
      </c>
      <c r="N50" s="97">
        <f>SUM(N46:N49)</f>
        <v>15276</v>
      </c>
      <c r="O50" s="98">
        <f t="shared" si="27"/>
        <v>16038</v>
      </c>
      <c r="P50" s="14">
        <f>SUM(P46:P49)</f>
        <v>9259</v>
      </c>
      <c r="Q50" s="15">
        <f>SUM(Q46:Q49)</f>
        <v>4207</v>
      </c>
      <c r="R50" s="16">
        <f t="shared" si="28"/>
        <v>13466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264881</v>
      </c>
      <c r="W50" s="59">
        <f t="shared" si="8"/>
        <v>83942</v>
      </c>
      <c r="X50" s="60">
        <f t="shared" si="6"/>
        <v>348823</v>
      </c>
    </row>
    <row r="51" spans="2:24" ht="30" customHeight="1">
      <c r="B51" s="75" t="s">
        <v>63</v>
      </c>
      <c r="C51" s="18" t="s">
        <v>49</v>
      </c>
      <c r="D51" s="2">
        <v>224204</v>
      </c>
      <c r="E51" s="3">
        <v>0</v>
      </c>
      <c r="F51" s="8">
        <f t="shared" si="14"/>
        <v>224204</v>
      </c>
      <c r="G51" s="2">
        <v>36771</v>
      </c>
      <c r="H51" s="3">
        <v>47452</v>
      </c>
      <c r="I51" s="4">
        <f aca="true" t="shared" si="30" ref="I51:I58">SUM(G51:H51)</f>
        <v>84223</v>
      </c>
      <c r="J51" s="2">
        <v>1085</v>
      </c>
      <c r="K51" s="3">
        <v>30159</v>
      </c>
      <c r="L51" s="4">
        <f aca="true" t="shared" si="31" ref="L51:L58">SUM(J51:K51)</f>
        <v>31244</v>
      </c>
      <c r="M51" s="67">
        <v>1576</v>
      </c>
      <c r="N51" s="68">
        <v>27840</v>
      </c>
      <c r="O51" s="99">
        <f aca="true" t="shared" si="32" ref="O51:O58">SUM(M51:N51)</f>
        <v>29416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263636</v>
      </c>
      <c r="W51" s="50">
        <f t="shared" si="8"/>
        <v>105451</v>
      </c>
      <c r="X51" s="51">
        <f t="shared" si="6"/>
        <v>369087</v>
      </c>
    </row>
    <row r="52" spans="2:24" ht="30" customHeight="1">
      <c r="B52" s="76"/>
      <c r="C52" s="19" t="s">
        <v>50</v>
      </c>
      <c r="D52" s="6">
        <v>60633</v>
      </c>
      <c r="E52" s="7">
        <v>0</v>
      </c>
      <c r="F52" s="8">
        <f t="shared" si="14"/>
        <v>60633</v>
      </c>
      <c r="G52" s="6">
        <v>7467</v>
      </c>
      <c r="H52" s="7">
        <v>11487</v>
      </c>
      <c r="I52" s="8">
        <f t="shared" si="30"/>
        <v>18954</v>
      </c>
      <c r="J52" s="6">
        <v>304</v>
      </c>
      <c r="K52" s="7">
        <v>5163</v>
      </c>
      <c r="L52" s="8">
        <f t="shared" si="31"/>
        <v>5467</v>
      </c>
      <c r="M52" s="65">
        <v>1474</v>
      </c>
      <c r="N52" s="66">
        <v>7077</v>
      </c>
      <c r="O52" s="100">
        <f t="shared" si="32"/>
        <v>8551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69878</v>
      </c>
      <c r="W52" s="53">
        <f t="shared" si="8"/>
        <v>23727</v>
      </c>
      <c r="X52" s="54">
        <f t="shared" si="6"/>
        <v>93605</v>
      </c>
    </row>
    <row r="53" spans="2:24" ht="30" customHeight="1">
      <c r="B53" s="76"/>
      <c r="C53" s="19" t="s">
        <v>51</v>
      </c>
      <c r="D53" s="6">
        <v>57872</v>
      </c>
      <c r="E53" s="7">
        <v>0</v>
      </c>
      <c r="F53" s="8">
        <f t="shared" si="14"/>
        <v>57872</v>
      </c>
      <c r="G53" s="6">
        <v>2899</v>
      </c>
      <c r="H53" s="7">
        <v>10852</v>
      </c>
      <c r="I53" s="8">
        <f t="shared" si="30"/>
        <v>13751</v>
      </c>
      <c r="J53" s="6">
        <v>5533</v>
      </c>
      <c r="K53" s="7">
        <v>19341</v>
      </c>
      <c r="L53" s="8">
        <f t="shared" si="31"/>
        <v>24874</v>
      </c>
      <c r="M53" s="65">
        <v>300</v>
      </c>
      <c r="N53" s="66">
        <v>8635</v>
      </c>
      <c r="O53" s="100">
        <f t="shared" si="32"/>
        <v>8935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66604</v>
      </c>
      <c r="W53" s="53">
        <f t="shared" si="8"/>
        <v>38828</v>
      </c>
      <c r="X53" s="54">
        <f t="shared" si="6"/>
        <v>105432</v>
      </c>
    </row>
    <row r="54" spans="2:24" ht="30" customHeight="1">
      <c r="B54" s="76"/>
      <c r="C54" s="19" t="s">
        <v>52</v>
      </c>
      <c r="D54" s="6">
        <v>64321</v>
      </c>
      <c r="E54" s="7">
        <v>0</v>
      </c>
      <c r="F54" s="8">
        <f t="shared" si="14"/>
        <v>64321</v>
      </c>
      <c r="G54" s="6">
        <v>1836</v>
      </c>
      <c r="H54" s="7">
        <v>8205</v>
      </c>
      <c r="I54" s="8">
        <f t="shared" si="30"/>
        <v>10041</v>
      </c>
      <c r="J54" s="6">
        <v>3350</v>
      </c>
      <c r="K54" s="7">
        <v>520</v>
      </c>
      <c r="L54" s="8">
        <f t="shared" si="31"/>
        <v>3870</v>
      </c>
      <c r="M54" s="65">
        <v>749</v>
      </c>
      <c r="N54" s="66">
        <v>9450</v>
      </c>
      <c r="O54" s="100">
        <f t="shared" si="32"/>
        <v>10199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70256</v>
      </c>
      <c r="W54" s="53">
        <f t="shared" si="8"/>
        <v>18175</v>
      </c>
      <c r="X54" s="54">
        <f t="shared" si="6"/>
        <v>88431</v>
      </c>
    </row>
    <row r="55" spans="2:24" ht="30" customHeight="1">
      <c r="B55" s="76"/>
      <c r="C55" s="19" t="s">
        <v>53</v>
      </c>
      <c r="D55" s="6">
        <v>91740</v>
      </c>
      <c r="E55" s="7">
        <v>0</v>
      </c>
      <c r="F55" s="8">
        <f t="shared" si="14"/>
        <v>91740</v>
      </c>
      <c r="G55" s="6">
        <v>12495</v>
      </c>
      <c r="H55" s="7">
        <v>5456</v>
      </c>
      <c r="I55" s="8">
        <f t="shared" si="30"/>
        <v>17951</v>
      </c>
      <c r="J55" s="6">
        <v>0</v>
      </c>
      <c r="K55" s="7">
        <v>5790</v>
      </c>
      <c r="L55" s="8">
        <f t="shared" si="31"/>
        <v>5790</v>
      </c>
      <c r="M55" s="65">
        <v>1145</v>
      </c>
      <c r="N55" s="66">
        <v>9347</v>
      </c>
      <c r="O55" s="100">
        <f t="shared" si="32"/>
        <v>10492</v>
      </c>
      <c r="P55" s="40">
        <v>22826</v>
      </c>
      <c r="Q55" s="37">
        <v>12532</v>
      </c>
      <c r="R55" s="8">
        <f t="shared" si="33"/>
        <v>35358</v>
      </c>
      <c r="S55" s="6">
        <v>0</v>
      </c>
      <c r="T55" s="7">
        <v>0</v>
      </c>
      <c r="U55" s="9">
        <f t="shared" si="34"/>
        <v>0</v>
      </c>
      <c r="V55" s="52">
        <f t="shared" si="7"/>
        <v>128206</v>
      </c>
      <c r="W55" s="53">
        <f t="shared" si="8"/>
        <v>33125</v>
      </c>
      <c r="X55" s="54">
        <f t="shared" si="6"/>
        <v>161331</v>
      </c>
    </row>
    <row r="56" spans="2:24" ht="30" customHeight="1">
      <c r="B56" s="76"/>
      <c r="C56" s="19" t="s">
        <v>54</v>
      </c>
      <c r="D56" s="6">
        <v>66151</v>
      </c>
      <c r="E56" s="7">
        <v>0</v>
      </c>
      <c r="F56" s="8">
        <f t="shared" si="14"/>
        <v>66151</v>
      </c>
      <c r="G56" s="6">
        <v>1974</v>
      </c>
      <c r="H56" s="7">
        <v>2875</v>
      </c>
      <c r="I56" s="8">
        <f t="shared" si="30"/>
        <v>4849</v>
      </c>
      <c r="J56" s="6">
        <v>9330</v>
      </c>
      <c r="K56" s="7">
        <v>207</v>
      </c>
      <c r="L56" s="8">
        <f t="shared" si="31"/>
        <v>9537</v>
      </c>
      <c r="M56" s="65">
        <v>684</v>
      </c>
      <c r="N56" s="66">
        <v>5524</v>
      </c>
      <c r="O56" s="100">
        <f t="shared" si="32"/>
        <v>6208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78139</v>
      </c>
      <c r="W56" s="53">
        <f t="shared" si="8"/>
        <v>8606</v>
      </c>
      <c r="X56" s="54">
        <f t="shared" si="6"/>
        <v>86745</v>
      </c>
    </row>
    <row r="57" spans="2:24" ht="30" customHeight="1">
      <c r="B57" s="76"/>
      <c r="C57" s="19" t="s">
        <v>55</v>
      </c>
      <c r="D57" s="6">
        <v>117052</v>
      </c>
      <c r="E57" s="7">
        <v>0</v>
      </c>
      <c r="F57" s="8">
        <f t="shared" si="14"/>
        <v>117052</v>
      </c>
      <c r="G57" s="6">
        <v>4642</v>
      </c>
      <c r="H57" s="7">
        <v>8729</v>
      </c>
      <c r="I57" s="8">
        <f t="shared" si="30"/>
        <v>13371</v>
      </c>
      <c r="J57" s="6">
        <v>4188</v>
      </c>
      <c r="K57" s="7">
        <v>56.04347826086956</v>
      </c>
      <c r="L57" s="8">
        <f t="shared" si="31"/>
        <v>4244.04347826087</v>
      </c>
      <c r="M57" s="65">
        <v>1044</v>
      </c>
      <c r="N57" s="66">
        <v>10318.95652173913</v>
      </c>
      <c r="O57" s="100">
        <f t="shared" si="32"/>
        <v>11362.95652173913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126926</v>
      </c>
      <c r="W57" s="53">
        <f t="shared" si="8"/>
        <v>19104</v>
      </c>
      <c r="X57" s="54">
        <f t="shared" si="6"/>
        <v>146030</v>
      </c>
    </row>
    <row r="58" spans="2:24" ht="30" customHeight="1">
      <c r="B58" s="76"/>
      <c r="C58" s="20" t="s">
        <v>56</v>
      </c>
      <c r="D58" s="10">
        <v>52446</v>
      </c>
      <c r="E58" s="11">
        <v>0</v>
      </c>
      <c r="F58" s="8">
        <f t="shared" si="14"/>
        <v>52446</v>
      </c>
      <c r="G58" s="10">
        <v>0</v>
      </c>
      <c r="H58" s="11">
        <v>2567.9932799410844</v>
      </c>
      <c r="I58" s="12">
        <f t="shared" si="30"/>
        <v>2567.9932799410844</v>
      </c>
      <c r="J58" s="10">
        <v>0</v>
      </c>
      <c r="K58" s="11">
        <v>3677.0414250207123</v>
      </c>
      <c r="L58" s="12">
        <f t="shared" si="31"/>
        <v>3677.0414250207123</v>
      </c>
      <c r="M58" s="69">
        <v>0</v>
      </c>
      <c r="N58" s="70">
        <v>21393</v>
      </c>
      <c r="O58" s="101">
        <f t="shared" si="32"/>
        <v>21393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52446</v>
      </c>
      <c r="W58" s="56">
        <f t="shared" si="8"/>
        <v>27638.034704961796</v>
      </c>
      <c r="X58" s="57">
        <f t="shared" si="6"/>
        <v>80084.0347049618</v>
      </c>
    </row>
    <row r="59" spans="2:24" ht="30" customHeight="1" thickBot="1">
      <c r="B59" s="77"/>
      <c r="C59" s="21" t="s">
        <v>28</v>
      </c>
      <c r="D59" s="14">
        <f>SUM(D51:D58)</f>
        <v>734419</v>
      </c>
      <c r="E59" s="15">
        <f>SUM(E51:E58)</f>
        <v>0</v>
      </c>
      <c r="F59" s="16">
        <f>SUM(D59:E59)</f>
        <v>734419</v>
      </c>
      <c r="G59" s="14">
        <f>SUM(G51:G58)</f>
        <v>68084</v>
      </c>
      <c r="H59" s="15">
        <f>SUM(H51:H58)</f>
        <v>97623.99327994109</v>
      </c>
      <c r="I59" s="16">
        <f>SUM(G59:H59)</f>
        <v>165707.9932799411</v>
      </c>
      <c r="J59" s="14">
        <f>SUM(J51:J58)</f>
        <v>23790</v>
      </c>
      <c r="K59" s="15">
        <f>SUM(K51:K58)</f>
        <v>64913.08490328158</v>
      </c>
      <c r="L59" s="16">
        <f>SUM(J59:K59)</f>
        <v>88703.08490328159</v>
      </c>
      <c r="M59" s="96">
        <f>SUM(M51:M58)</f>
        <v>6972</v>
      </c>
      <c r="N59" s="97">
        <f>SUM(N51:N58)</f>
        <v>99584.95652173914</v>
      </c>
      <c r="O59" s="98">
        <f>SUM(M59:N59)</f>
        <v>106556.95652173914</v>
      </c>
      <c r="P59" s="14">
        <f>SUM(P51:P58)</f>
        <v>22826</v>
      </c>
      <c r="Q59" s="15">
        <f>SUM(Q51:Q58)</f>
        <v>12532</v>
      </c>
      <c r="R59" s="16">
        <f>SUM(P59:Q59)</f>
        <v>35358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856091</v>
      </c>
      <c r="W59" s="59">
        <f t="shared" si="8"/>
        <v>274654.0347049618</v>
      </c>
      <c r="X59" s="60">
        <f t="shared" si="6"/>
        <v>1130745.0347049618</v>
      </c>
    </row>
    <row r="60" spans="2:24" ht="36.75" customHeight="1" thickBot="1">
      <c r="B60" s="73" t="s">
        <v>9</v>
      </c>
      <c r="C60" s="74"/>
      <c r="D60" s="26">
        <f>SUM(D59,D50,D45,D39,D31,D25,D13,D6)</f>
        <v>5551296</v>
      </c>
      <c r="E60" s="27">
        <f>SUM(E59,E50,E45,E39,E31,E25,E13,E6)</f>
        <v>2687</v>
      </c>
      <c r="F60" s="28">
        <f>SUM(D60:E60)</f>
        <v>5553983</v>
      </c>
      <c r="G60" s="26">
        <f>SUM(G59,G50,G45,G39,G31,G25,G13,G6)</f>
        <v>587149</v>
      </c>
      <c r="H60" s="27">
        <f>SUM(H59,H50,H45,H39,H31,H25,H13,H6)</f>
        <v>1461929.9932799411</v>
      </c>
      <c r="I60" s="28">
        <f>SUM(G60:H60)</f>
        <v>2049078.9932799411</v>
      </c>
      <c r="J60" s="26">
        <f>SUM(J59,J50,J45,J39,J31,J25,J13,J6)</f>
        <v>321226</v>
      </c>
      <c r="K60" s="27">
        <f>SUM(K59,K50,K45,K39,K31,K25,K13,K6)</f>
        <v>695225.0849032816</v>
      </c>
      <c r="L60" s="28">
        <f>SUM(J60:K60)</f>
        <v>1016451.0849032816</v>
      </c>
      <c r="M60" s="26">
        <f>SUM(M59,M50,M45,M39,M31,M25,M13,M6)</f>
        <v>52102</v>
      </c>
      <c r="N60" s="27">
        <f>SUM(N59,N50,N45,N39,N31,N25,N13,N6)</f>
        <v>715311.9565217391</v>
      </c>
      <c r="O60" s="28">
        <f>SUM(M60:N60)</f>
        <v>767413.9565217391</v>
      </c>
      <c r="P60" s="26">
        <f>SUM(P59,P50,P45,P39,P31,P25,P13,P6)</f>
        <v>721104</v>
      </c>
      <c r="Q60" s="27">
        <f>SUM(Q59,Q50,Q45,Q39,Q31,Q25,Q13,Q6)</f>
        <v>354453</v>
      </c>
      <c r="R60" s="28">
        <f>SUM(P60:Q60)</f>
        <v>1075557</v>
      </c>
      <c r="S60" s="26">
        <f>SUM(S59,S50,S45,S39,S31,S25,S13,S6)</f>
        <v>134662</v>
      </c>
      <c r="T60" s="27">
        <f>SUM(T59,T50,T45,T39,T31,T25,T13,T6)</f>
        <v>93926</v>
      </c>
      <c r="U60" s="29">
        <f>SUM(S60:T60)</f>
        <v>228588</v>
      </c>
      <c r="V60" s="43">
        <f>SUM(V59,V50,V45,V39,V31,V25,V13,V6)</f>
        <v>7367539</v>
      </c>
      <c r="W60" s="44">
        <f>SUM(W59,W50,W45,W39,W31,W25,W13,W6)</f>
        <v>3323533.034704962</v>
      </c>
      <c r="X60" s="45">
        <f>SUM(V60:W60)</f>
        <v>10691072.03470496</v>
      </c>
    </row>
    <row r="62" ht="13.5">
      <c r="X62" s="61">
        <f>X59+X50+X45+X39+X31+X25+X13+X6</f>
        <v>10691072.03470496</v>
      </c>
    </row>
  </sheetData>
  <mergeCells count="19"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2003-09-26T08:25:16Z</cp:lastPrinted>
  <dcterms:created xsi:type="dcterms:W3CDTF">2002-10-28T06:03:30Z</dcterms:created>
  <dcterms:modified xsi:type="dcterms:W3CDTF">2003-09-26T08:27:02Z</dcterms:modified>
  <cp:category/>
  <cp:version/>
  <cp:contentType/>
  <cp:contentStatus/>
</cp:coreProperties>
</file>